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00" windowHeight="8730" tabRatio="824" firstSheet="3" activeTab="6"/>
  </bookViews>
  <sheets>
    <sheet name="Лист6" sheetId="1" state="hidden" r:id="rId1"/>
    <sheet name="Лист1" sheetId="2" state="hidden" r:id="rId2"/>
    <sheet name="Лист8" sheetId="3" state="hidden" r:id="rId3"/>
    <sheet name="Лист2" sheetId="4" r:id="rId4"/>
    <sheet name="I день" sheetId="5" r:id="rId5"/>
    <sheet name="II день" sheetId="6" r:id="rId6"/>
    <sheet name="итог" sheetId="7" r:id="rId7"/>
  </sheets>
  <definedNames>
    <definedName name="_xlnm._FilterDatabase" localSheetId="4" hidden="1">'I день'!$A$3:$K$110</definedName>
    <definedName name="_xlnm._FilterDatabase" localSheetId="5" hidden="1">'II день'!$A$2:$K$2</definedName>
    <definedName name="_xlnm._FilterDatabase" localSheetId="6" hidden="1">'итог'!$A$1:$G$188</definedName>
    <definedName name="_xlnm._FilterDatabase" localSheetId="1" hidden="1">'Лист1'!$A$1:$I$58</definedName>
  </definedNames>
  <calcPr fullCalcOnLoad="1"/>
</workbook>
</file>

<file path=xl/sharedStrings.xml><?xml version="1.0" encoding="utf-8"?>
<sst xmlns="http://schemas.openxmlformats.org/spreadsheetml/2006/main" count="2382" uniqueCount="503">
  <si>
    <t>ДТДМ Волжский</t>
  </si>
  <si>
    <t>Куликов Илья</t>
  </si>
  <si>
    <t>Смирнова Екатерина</t>
  </si>
  <si>
    <t>Никифоров Павел</t>
  </si>
  <si>
    <t>Караваев Артем</t>
  </si>
  <si>
    <t>Ершова Ирина</t>
  </si>
  <si>
    <t>Поликарпов Владислав</t>
  </si>
  <si>
    <t>Т-34</t>
  </si>
  <si>
    <t>Власюк Дарья</t>
  </si>
  <si>
    <t>Сейкина Виктория</t>
  </si>
  <si>
    <t>Герасимова Анна</t>
  </si>
  <si>
    <t>Дата</t>
  </si>
  <si>
    <t>Название соревнований</t>
  </si>
  <si>
    <t>Место проведения</t>
  </si>
  <si>
    <t>Группы</t>
  </si>
  <si>
    <t>Главный судья/ ответственный по участию</t>
  </si>
  <si>
    <t>Российский азимут</t>
  </si>
  <si>
    <t>г.Волжский</t>
  </si>
  <si>
    <t>Сафронов  К.А.</t>
  </si>
  <si>
    <t>Открытое Первенство по спортивному ориентированию среди природных парков Волгоградской области</t>
  </si>
  <si>
    <t>х.Тормосин</t>
  </si>
  <si>
    <t>Кудинов В.С</t>
  </si>
  <si>
    <t>03,05,09. 01.2016</t>
  </si>
  <si>
    <t>Кубок Волгоградской области «Рождественские встречи» 1 этап</t>
  </si>
  <si>
    <t>21,35,55</t>
  </si>
  <si>
    <t>КСО «Бизоны»</t>
  </si>
  <si>
    <t>Давидюк В.Б.</t>
  </si>
  <si>
    <t>Открытый Чемпионат и Первенство Волгоградской области</t>
  </si>
  <si>
    <t>Починок Е.А.</t>
  </si>
  <si>
    <t>ДЮСШ-17</t>
  </si>
  <si>
    <t xml:space="preserve">Чемпионат и Первенство СКФО и ЮФО </t>
  </si>
  <si>
    <t>14,16,18,Э</t>
  </si>
  <si>
    <t>Сафронов К.А.</t>
  </si>
  <si>
    <t>Первенство России</t>
  </si>
  <si>
    <t>14,16,18,20</t>
  </si>
  <si>
    <t>Терешина Т.В.</t>
  </si>
  <si>
    <t>Батурина Л.А..</t>
  </si>
  <si>
    <t>10,12,14,16,18,21,35,45,55</t>
  </si>
  <si>
    <t>Морозов А.И.</t>
  </si>
  <si>
    <t>Чемпионат России</t>
  </si>
  <si>
    <t>МЖ-Э</t>
  </si>
  <si>
    <t>Боев А.В.</t>
  </si>
  <si>
    <t>х. Падок</t>
  </si>
  <si>
    <t>МЖ – 21, 35, 55</t>
  </si>
  <si>
    <t>Аристов В.А.</t>
  </si>
  <si>
    <r>
      <t>Чемпионат и Первенство ЮФО и СФО</t>
    </r>
    <r>
      <rPr>
        <sz val="11"/>
        <rFont val="Times New Roman"/>
        <family val="1"/>
      </rPr>
      <t>, Открытый Кубок Волгоградской области</t>
    </r>
  </si>
  <si>
    <t>Сомов Д., Починок Е.А./ Боев А.В., Сафронов К.А.</t>
  </si>
  <si>
    <t>Открытое Первенство г.Волгограда «Семейные старты»</t>
  </si>
  <si>
    <t>10,12,14,16,18,21,30,40,open мама+папа</t>
  </si>
  <si>
    <t>Репина И.А.</t>
  </si>
  <si>
    <t>Сафронов К.А</t>
  </si>
  <si>
    <t>21,35,45,55</t>
  </si>
  <si>
    <t>Открытое лично-командное Первенство среди образовательных учреждений г. Волжского  «Тетис»</t>
  </si>
  <si>
    <t>2–11 классы, ССУЗы, ВУЗы</t>
  </si>
  <si>
    <t>Открытый Кубок ДЮСШ-17, III этап</t>
  </si>
  <si>
    <t>Открытый лично- командный  Чемпионат и Первенство Волгоградской области</t>
  </si>
  <si>
    <t>Чемпионат Волгоградской области «Арчединский марафон»</t>
  </si>
  <si>
    <t>Аристов А.</t>
  </si>
  <si>
    <t>12,14,16,18,21,35,45,55</t>
  </si>
  <si>
    <t>спринт (до 25 мин.)</t>
  </si>
  <si>
    <t>кросс (65-140 мин.)</t>
  </si>
  <si>
    <t>классика (30-60 мин.)</t>
  </si>
  <si>
    <t>марафон</t>
  </si>
  <si>
    <t>многодневный кросс</t>
  </si>
  <si>
    <t>эстафета - 2 чел.</t>
  </si>
  <si>
    <t>эстафета - 3 чел.</t>
  </si>
  <si>
    <t>эстафета - 4 чел.(2м+2ж)</t>
  </si>
  <si>
    <t>общий старт - спринт (25-30 мин.)</t>
  </si>
  <si>
    <t>общий старт - классика (35-60мин.)</t>
  </si>
  <si>
    <t>общий старт - кросс (65-140 мин.)</t>
  </si>
  <si>
    <t>выбор (25-65 мин.)</t>
  </si>
  <si>
    <t>830091511Я</t>
  </si>
  <si>
    <t>830101511Я</t>
  </si>
  <si>
    <t>830111511Я</t>
  </si>
  <si>
    <t>830121511Я</t>
  </si>
  <si>
    <t>830081511Я</t>
  </si>
  <si>
    <t>830071511Я</t>
  </si>
  <si>
    <t>830061511Я</t>
  </si>
  <si>
    <t>830051511Я</t>
  </si>
  <si>
    <t>830041511Я</t>
  </si>
  <si>
    <t>830031511Я</t>
  </si>
  <si>
    <t>830021511Я</t>
  </si>
  <si>
    <t>830011511Я</t>
  </si>
  <si>
    <t>Открытый Кубок ДЮСШ-17, I этап</t>
  </si>
  <si>
    <t>Краснодарский край г. Геленджик</t>
  </si>
  <si>
    <t>Волгоградская обл. Арчединский лесхоз</t>
  </si>
  <si>
    <t>Саратовская обл. г. Хвалынск</t>
  </si>
  <si>
    <t>г. Камышин</t>
  </si>
  <si>
    <t>г. Тамбов</t>
  </si>
  <si>
    <t>г. Волжский</t>
  </si>
  <si>
    <t>г. Волгоград</t>
  </si>
  <si>
    <t>Владимирская обл. г. Меленки</t>
  </si>
  <si>
    <t>Свердловская обл. Северка</t>
  </si>
  <si>
    <t>Открытый Кубок г. Волжского I этап</t>
  </si>
  <si>
    <t>Открытый Кубок г. Волжского II этап</t>
  </si>
  <si>
    <t>Открытый Кубок г. Волжского III этап</t>
  </si>
  <si>
    <t>Открытый Кубок г. Волжского IV этап</t>
  </si>
  <si>
    <t>Республика Крым Алушта</t>
  </si>
  <si>
    <t>Номер-код дисциплины</t>
  </si>
  <si>
    <t>Наименование дисциплины</t>
  </si>
  <si>
    <t>02-03.04.2016</t>
  </si>
  <si>
    <t>16-17.04.2016</t>
  </si>
  <si>
    <t>29-03.05.2016</t>
  </si>
  <si>
    <t>05-09.05.2016</t>
  </si>
  <si>
    <t>07-09.05.2016</t>
  </si>
  <si>
    <t>10-14.05.2016</t>
  </si>
  <si>
    <t>10-14.06.2016</t>
  </si>
  <si>
    <t>19-24.06.2016</t>
  </si>
  <si>
    <t>25-26.06.2016</t>
  </si>
  <si>
    <t>11-16.08.2016</t>
  </si>
  <si>
    <t>27-28.08.2016</t>
  </si>
  <si>
    <t>09-14.09.2016</t>
  </si>
  <si>
    <t>16-18.09.2016</t>
  </si>
  <si>
    <t>09-15.11.2016</t>
  </si>
  <si>
    <t>12-13.11.2016</t>
  </si>
  <si>
    <t>11-12.06.2016</t>
  </si>
  <si>
    <t>Открытый Кубок г. Волгограда среди обучающихся и студентов</t>
  </si>
  <si>
    <t>Кубок парков г. Волжского</t>
  </si>
  <si>
    <t>Открытое личное, закрытое командное Первенство ТЗР г. Волгограда среди общеобразовательных учреждений</t>
  </si>
  <si>
    <t>Открытое Первенство г. Волжского среди лиц среднего и старшего возраста.</t>
  </si>
  <si>
    <t>Открытый Чемпионат и Первенство г. Волгограда «Приз памяти героев Сталинграда»</t>
  </si>
  <si>
    <t>Открытый Чемпионат и Первенство г. Волжского</t>
  </si>
  <si>
    <t>х. Щучий</t>
  </si>
  <si>
    <t>г. Тверь</t>
  </si>
  <si>
    <t>г. Выборг</t>
  </si>
  <si>
    <t>Волгоградская обл. р.п. Средняя Ахтуба</t>
  </si>
  <si>
    <t>п. Сахарный</t>
  </si>
  <si>
    <t>Ставропольский край г. Железноводск</t>
  </si>
  <si>
    <t>Волгоградская обл. х. Падок</t>
  </si>
  <si>
    <t>Кубок Волгоградской области «Арчединское лето» II этап</t>
  </si>
  <si>
    <t>Открытый Кубок ДЮСШ-17 II этап</t>
  </si>
  <si>
    <t>12,14,16,18, 21,35,45,55</t>
  </si>
  <si>
    <t>10,12,14,16, 18,21,35,45,55</t>
  </si>
  <si>
    <t>Приме чание</t>
  </si>
  <si>
    <t>22.05.2016</t>
  </si>
  <si>
    <t>июнь 2016</t>
  </si>
  <si>
    <t>24.04.2016</t>
  </si>
  <si>
    <t>11.09.2016</t>
  </si>
  <si>
    <t>24.09.2016</t>
  </si>
  <si>
    <t>25.09.2016</t>
  </si>
  <si>
    <t>02.10.2016</t>
  </si>
  <si>
    <t>23.10.2016</t>
  </si>
  <si>
    <t>30.10.2016</t>
  </si>
  <si>
    <t>30-04.07.2016</t>
  </si>
  <si>
    <t>09-10.07.2016</t>
  </si>
  <si>
    <t>08-09.10.2016</t>
  </si>
  <si>
    <t>16.10.2016</t>
  </si>
  <si>
    <t>03-07.11.2016</t>
  </si>
  <si>
    <t>04-06.11.2016</t>
  </si>
  <si>
    <t>Ф.И.О.</t>
  </si>
  <si>
    <t>С</t>
  </si>
  <si>
    <t>К</t>
  </si>
  <si>
    <t>Кр</t>
  </si>
  <si>
    <t>Мк</t>
  </si>
  <si>
    <t>Э3</t>
  </si>
  <si>
    <t>ОК</t>
  </si>
  <si>
    <t>В</t>
  </si>
  <si>
    <t>финал</t>
  </si>
  <si>
    <t>Ок</t>
  </si>
  <si>
    <t>Место</t>
  </si>
  <si>
    <t>Фамилия, имя</t>
  </si>
  <si>
    <t>Коллектив</t>
  </si>
  <si>
    <t>Квал</t>
  </si>
  <si>
    <t>Номер</t>
  </si>
  <si>
    <t>III</t>
  </si>
  <si>
    <t>I</t>
  </si>
  <si>
    <t>Ломакин Алексей</t>
  </si>
  <si>
    <t>ВГК</t>
  </si>
  <si>
    <t>Маятский Кирилл</t>
  </si>
  <si>
    <t>Волжанин</t>
  </si>
  <si>
    <t>Сарепта</t>
  </si>
  <si>
    <t>Волжский</t>
  </si>
  <si>
    <t>Котломин Виталий</t>
  </si>
  <si>
    <t>Волгоград</t>
  </si>
  <si>
    <t>Бухалкин Сергей</t>
  </si>
  <si>
    <t>Камышин</t>
  </si>
  <si>
    <t>II</t>
  </si>
  <si>
    <t>Науменко Михаил</t>
  </si>
  <si>
    <t>Васильев Виктор</t>
  </si>
  <si>
    <t>Корнеева Ирина</t>
  </si>
  <si>
    <t>Починок Екатерина</t>
  </si>
  <si>
    <t>Русинка</t>
  </si>
  <si>
    <t>Николаенко Юлия</t>
  </si>
  <si>
    <t>ГР</t>
  </si>
  <si>
    <t>Горизонт</t>
  </si>
  <si>
    <t>М16</t>
  </si>
  <si>
    <t>М18</t>
  </si>
  <si>
    <t>Ж12</t>
  </si>
  <si>
    <t>Ж14</t>
  </si>
  <si>
    <t>Ж16</t>
  </si>
  <si>
    <t>Ж18</t>
  </si>
  <si>
    <t>Ж21</t>
  </si>
  <si>
    <t>Краснощекова Яна</t>
  </si>
  <si>
    <t>балл</t>
  </si>
  <si>
    <t>IV</t>
  </si>
  <si>
    <t>V</t>
  </si>
  <si>
    <t>VI</t>
  </si>
  <si>
    <t>VII</t>
  </si>
  <si>
    <t>VIII</t>
  </si>
  <si>
    <t>IX</t>
  </si>
  <si>
    <t>X</t>
  </si>
  <si>
    <t>всего:</t>
  </si>
  <si>
    <t>дисциплина</t>
  </si>
  <si>
    <t>**</t>
  </si>
  <si>
    <t>Группа</t>
  </si>
  <si>
    <t>Результат</t>
  </si>
  <si>
    <t>Чурик Владимир</t>
  </si>
  <si>
    <t>Волжский ДТДМ</t>
  </si>
  <si>
    <t>Тамбовцев Алексей</t>
  </si>
  <si>
    <t>МУ ДЮСШ №17 (Адрен)</t>
  </si>
  <si>
    <t>Куликов Илвя</t>
  </si>
  <si>
    <t>Волжский-Русинка</t>
  </si>
  <si>
    <t>Козлов Дмитрий</t>
  </si>
  <si>
    <t>Дубовка</t>
  </si>
  <si>
    <t>Выприцкий Данил</t>
  </si>
  <si>
    <t>Подречнев Лев</t>
  </si>
  <si>
    <t>МУ ДЮСШ»17 (Экстрим</t>
  </si>
  <si>
    <t>Хриченко Данила</t>
  </si>
  <si>
    <t>Пырков Никита</t>
  </si>
  <si>
    <t>МУ ДЮСШ №17 (Волго)</t>
  </si>
  <si>
    <t>Сериков Никита</t>
  </si>
  <si>
    <t>Нехаевская ДЮСШ</t>
  </si>
  <si>
    <t>Горюханов Вадим</t>
  </si>
  <si>
    <t>Исаев Андрей</t>
  </si>
  <si>
    <t>Мизерский Михаил</t>
  </si>
  <si>
    <t>Аристов Олег</t>
  </si>
  <si>
    <t>Бочаров Александр</t>
  </si>
  <si>
    <t>Бычков Владислав</t>
  </si>
  <si>
    <t>ДЮСШ №17 Волгоград</t>
  </si>
  <si>
    <t>Рассказов Илвя</t>
  </si>
  <si>
    <t>Ризманов Рамилв</t>
  </si>
  <si>
    <t>Марчуков Вадим</t>
  </si>
  <si>
    <t>Степочкин Александр</t>
  </si>
  <si>
    <t>Тамбовцев Евгений</t>
  </si>
  <si>
    <t>Бредихин Роман</t>
  </si>
  <si>
    <t>Снят</t>
  </si>
  <si>
    <t>Хижина Вероника</t>
  </si>
  <si>
    <t>Казмина Виктория</t>
  </si>
  <si>
    <t>Романова Алина</t>
  </si>
  <si>
    <t>Демченко Виктория</t>
  </si>
  <si>
    <t>Щербакова Елизавета</t>
  </si>
  <si>
    <t>Сергина Анжела</t>
  </si>
  <si>
    <t>Пудовкина Маргарита</t>
  </si>
  <si>
    <t>Маркелова Арина</t>
  </si>
  <si>
    <t>Телятникова Анна</t>
  </si>
  <si>
    <t>Меркулова Ксения</t>
  </si>
  <si>
    <t>Власова Тамара</t>
  </si>
  <si>
    <t>Степанова Екатерина</t>
  </si>
  <si>
    <t>Чернышева Нина</t>
  </si>
  <si>
    <t>Исаенко Полина</t>
  </si>
  <si>
    <t>Черноусов Кирилл</t>
  </si>
  <si>
    <t>Пинегин Ярослав</t>
  </si>
  <si>
    <t>Чехранов Антон</t>
  </si>
  <si>
    <t>Асташов Владислав</t>
  </si>
  <si>
    <t>Юдин Павел</t>
  </si>
  <si>
    <t>Сергин Фёдор</t>
  </si>
  <si>
    <t>Волков Артём</t>
  </si>
  <si>
    <t>Дубовской Данил</t>
  </si>
  <si>
    <t>Неверов Михаил</t>
  </si>
  <si>
    <t>Белоусов Даниил</t>
  </si>
  <si>
    <t>Демченко Влад</t>
  </si>
  <si>
    <t>Плешаков Александр</t>
  </si>
  <si>
    <t>Сайгин Иван</t>
  </si>
  <si>
    <t>Тайфиков Ислам</t>
  </si>
  <si>
    <t>Коваленко Марина</t>
  </si>
  <si>
    <t>Соболева Екатерина</t>
  </si>
  <si>
    <t>ДЮСШ -17 Волгоград</t>
  </si>
  <si>
    <t>Ващенко Наталия</t>
  </si>
  <si>
    <t>Виктория ДЮСШ №17</t>
  </si>
  <si>
    <t>Зюмченко Анастасия</t>
  </si>
  <si>
    <t>Понибратенко Полина</t>
  </si>
  <si>
    <t>Ионова Ксения</t>
  </si>
  <si>
    <t>Панфилова Ирина</t>
  </si>
  <si>
    <t>Поликарпов Вадислав</t>
  </si>
  <si>
    <t>Гончаров Максим</t>
  </si>
  <si>
    <t>Попов Алексей</t>
  </si>
  <si>
    <t>Рассказов Александр</t>
  </si>
  <si>
    <t>Егоров Максим</t>
  </si>
  <si>
    <t>Гринина Анастасия</t>
  </si>
  <si>
    <t>Говорухина Наталия</t>
  </si>
  <si>
    <t>Попова Алина</t>
  </si>
  <si>
    <t>Алексеева Анастасия</t>
  </si>
  <si>
    <t>Матюшкова Алена</t>
  </si>
  <si>
    <t>Балванов Дмитрий</t>
  </si>
  <si>
    <t>ДЮСШ №17 г.Волгоград</t>
  </si>
  <si>
    <t>Содолев Алексей</t>
  </si>
  <si>
    <t>Бочаров Михаил</t>
  </si>
  <si>
    <t>Коробейников Леонид</t>
  </si>
  <si>
    <t>Терешина Алена</t>
  </si>
  <si>
    <t>Батурина Анастасия</t>
  </si>
  <si>
    <t>Маркелова Наталия</t>
  </si>
  <si>
    <t>М 21</t>
  </si>
  <si>
    <t>Соломеннов Сергей</t>
  </si>
  <si>
    <t>Цыбанов Василий</t>
  </si>
  <si>
    <t>Овчинников Сергей</t>
  </si>
  <si>
    <t>Попов Антон</t>
  </si>
  <si>
    <t>Камышин-ВДВ</t>
  </si>
  <si>
    <t>Харитонов Алексей</t>
  </si>
  <si>
    <t>Турклуб Волгоград</t>
  </si>
  <si>
    <t>Гаранин Алексей</t>
  </si>
  <si>
    <t>Краснощекова Марина</t>
  </si>
  <si>
    <t>Терешина Татьяна</t>
  </si>
  <si>
    <t>Чемоданова Ольга</t>
  </si>
  <si>
    <t>Харитонова Виктория</t>
  </si>
  <si>
    <t>Толкачева Валентина</t>
  </si>
  <si>
    <t>Лахина Екатерина</t>
  </si>
  <si>
    <t>Сафронова Екатерина</t>
  </si>
  <si>
    <t>МУ ДЮС1ШЧ7 (Экстрим</t>
  </si>
  <si>
    <t>M12</t>
  </si>
  <si>
    <t>Близнюк Татьяна</t>
  </si>
  <si>
    <t>Силаева Анастасия</t>
  </si>
  <si>
    <t>русинка</t>
  </si>
  <si>
    <t>Меркулова Дарья</t>
  </si>
  <si>
    <t>M14</t>
  </si>
  <si>
    <t>Арустомян Артур</t>
  </si>
  <si>
    <t>Литвинов Роман</t>
  </si>
  <si>
    <t>Мельников Иван</t>
  </si>
  <si>
    <t>Тарахнов Дмитрий</t>
  </si>
  <si>
    <t>Поташова Наталья</t>
  </si>
  <si>
    <t>Лебедева Олеся</t>
  </si>
  <si>
    <t>Петькова Анна</t>
  </si>
  <si>
    <t>Евтюнина Дарья</t>
  </si>
  <si>
    <t>Васильев Дмитрий</t>
  </si>
  <si>
    <t>Силаев Артур</t>
  </si>
  <si>
    <t>Плотников Данила</t>
  </si>
  <si>
    <t>Донецкова Любовь</t>
  </si>
  <si>
    <t>Воропаев Илья</t>
  </si>
  <si>
    <t>Швецова Ульяна</t>
  </si>
  <si>
    <t>Маковеева Дарья</t>
  </si>
  <si>
    <t>Гурьянова Ирина</t>
  </si>
  <si>
    <t>Букаева Татьяна</t>
  </si>
  <si>
    <t>Химаныч Евгений</t>
  </si>
  <si>
    <t>Шаповалов Михаил</t>
  </si>
  <si>
    <t>Ахтырский Андрей</t>
  </si>
  <si>
    <t>Команда</t>
  </si>
  <si>
    <t>VS Волгоград</t>
  </si>
  <si>
    <t>*</t>
  </si>
  <si>
    <t>Итого б.:</t>
  </si>
  <si>
    <t>Боева Анна</t>
  </si>
  <si>
    <t>Паршин Алексей</t>
  </si>
  <si>
    <t>Полуосьмак Александр</t>
  </si>
  <si>
    <t xml:space="preserve">М14   </t>
  </si>
  <si>
    <t xml:space="preserve">Ж14   </t>
  </si>
  <si>
    <t xml:space="preserve">М16   </t>
  </si>
  <si>
    <t xml:space="preserve">Ж16   </t>
  </si>
  <si>
    <t xml:space="preserve">М18   </t>
  </si>
  <si>
    <t xml:space="preserve">Ж18   </t>
  </si>
  <si>
    <t xml:space="preserve">М12   </t>
  </si>
  <si>
    <t>Струначев Александр</t>
  </si>
  <si>
    <t xml:space="preserve">Ж12   </t>
  </si>
  <si>
    <t>Ромахова Мария</t>
  </si>
  <si>
    <t>Садыхзаде Эйнар</t>
  </si>
  <si>
    <t>категория</t>
  </si>
  <si>
    <t xml:space="preserve">Open </t>
  </si>
  <si>
    <t>Регионсм</t>
  </si>
  <si>
    <t>МУ ДЮСШ-17 Волгоград</t>
  </si>
  <si>
    <t>Е-жи</t>
  </si>
  <si>
    <t>Химики</t>
  </si>
  <si>
    <t>ВВ 34</t>
  </si>
  <si>
    <t>Черное Море</t>
  </si>
  <si>
    <t>БИЗОНЫ</t>
  </si>
  <si>
    <t>САРЕПТА</t>
  </si>
  <si>
    <t>РАНХиГС</t>
  </si>
  <si>
    <t>Кислово</t>
  </si>
  <si>
    <t>Ветерок</t>
  </si>
  <si>
    <t>РЕГИОН</t>
  </si>
  <si>
    <t>Дунаева  Светлана</t>
  </si>
  <si>
    <t xml:space="preserve">Ж10   </t>
  </si>
  <si>
    <t>Бугрова Дарья</t>
  </si>
  <si>
    <t>Ткаченко Варвара</t>
  </si>
  <si>
    <t>Серикова Маргарита</t>
  </si>
  <si>
    <t>Сафронова Ирина</t>
  </si>
  <si>
    <t>Кинжигалиева Алина</t>
  </si>
  <si>
    <t>Гаврилова Валерия</t>
  </si>
  <si>
    <t>Кленина Галина</t>
  </si>
  <si>
    <t>Беспалова Карина</t>
  </si>
  <si>
    <t>Смолянова Ирина</t>
  </si>
  <si>
    <t>Прамошкина Виктория</t>
  </si>
  <si>
    <t>Глуховскова Вероника</t>
  </si>
  <si>
    <t>Грибанова Таисия</t>
  </si>
  <si>
    <t>Шульга Дарья</t>
  </si>
  <si>
    <t>Трещева София</t>
  </si>
  <si>
    <t>Шахунова Ева</t>
  </si>
  <si>
    <t>Сисерова Софья</t>
  </si>
  <si>
    <t>Ружинская Анастасия</t>
  </si>
  <si>
    <t>Поликарпова Ксения</t>
  </si>
  <si>
    <t>Салтанова Ангелина</t>
  </si>
  <si>
    <t>Зайнулина Алина</t>
  </si>
  <si>
    <t>Кирьянова  Мария</t>
  </si>
  <si>
    <t>Грушина Анастасия</t>
  </si>
  <si>
    <t xml:space="preserve">Ж35   </t>
  </si>
  <si>
    <t>Горбачёва Оксана</t>
  </si>
  <si>
    <t>Петренко Ирина</t>
  </si>
  <si>
    <t>Батурина Людмила</t>
  </si>
  <si>
    <t>Караваева Наталья</t>
  </si>
  <si>
    <t>Коваленко Валерия</t>
  </si>
  <si>
    <t xml:space="preserve">Ж45   </t>
  </si>
  <si>
    <t xml:space="preserve">Березина Ира </t>
  </si>
  <si>
    <t>Репина Ирина</t>
  </si>
  <si>
    <t>Попова Татьяна</t>
  </si>
  <si>
    <t>Луцковская Ольга</t>
  </si>
  <si>
    <t>Кашарникова Галина</t>
  </si>
  <si>
    <t>Ишанова Ольга</t>
  </si>
  <si>
    <t>Попова Наталья</t>
  </si>
  <si>
    <t xml:space="preserve">Ж55   </t>
  </si>
  <si>
    <t>Соломеннова Валентина</t>
  </si>
  <si>
    <t>Дружинина Евгения</t>
  </si>
  <si>
    <t>Маркелова Ольга</t>
  </si>
  <si>
    <t>Налетова Татьяна</t>
  </si>
  <si>
    <t>Рябоконова Анастасия</t>
  </si>
  <si>
    <t>Крютченко Дарья</t>
  </si>
  <si>
    <t>Бухарь Людмила</t>
  </si>
  <si>
    <t>Майер  Олеся</t>
  </si>
  <si>
    <t xml:space="preserve">М10   </t>
  </si>
  <si>
    <t>Липчанский Георгий</t>
  </si>
  <si>
    <t>Ерофеев Дмитрий</t>
  </si>
  <si>
    <t>Шмаль Иван</t>
  </si>
  <si>
    <t>Черноусов Сергей</t>
  </si>
  <si>
    <t>Сахаров Иван</t>
  </si>
  <si>
    <t>Куксов Глеб</t>
  </si>
  <si>
    <t>Павлов Тихон</t>
  </si>
  <si>
    <t>Коваленко Андрей</t>
  </si>
  <si>
    <t>Богданов Максим</t>
  </si>
  <si>
    <t>Белявский Иван</t>
  </si>
  <si>
    <t>Починок Андрей</t>
  </si>
  <si>
    <t>Круковский Ярослав</t>
  </si>
  <si>
    <t>Федоров Дмитрий</t>
  </si>
  <si>
    <t>Истомин Иван</t>
  </si>
  <si>
    <t>Харевич Александр</t>
  </si>
  <si>
    <t>Федянин Иван</t>
  </si>
  <si>
    <t>Самарцев Роман</t>
  </si>
  <si>
    <t>Павлов  Матвей</t>
  </si>
  <si>
    <t>Фомичёв Давид</t>
  </si>
  <si>
    <t>Сулохин Арсений</t>
  </si>
  <si>
    <t>Беляев Антон</t>
  </si>
  <si>
    <t>Волков  Артём</t>
  </si>
  <si>
    <t>Чебану Алексей</t>
  </si>
  <si>
    <t>Шевченко Вадим</t>
  </si>
  <si>
    <t>Фомин Никита</t>
  </si>
  <si>
    <t>Рубежанский Иван</t>
  </si>
  <si>
    <t>Чернышов Олег</t>
  </si>
  <si>
    <t>Овечкин Данил</t>
  </si>
  <si>
    <t>Заплаткин Игорь</t>
  </si>
  <si>
    <t>Алешечкин Вадим</t>
  </si>
  <si>
    <t>Коломыйченко Сергей</t>
  </si>
  <si>
    <t>Грушевой  Виктор</t>
  </si>
  <si>
    <t>Гончаров Сергей</t>
  </si>
  <si>
    <t>Завейборода Дмитрий</t>
  </si>
  <si>
    <t>Абраменков Данил</t>
  </si>
  <si>
    <t>Пучконов Андрей</t>
  </si>
  <si>
    <t xml:space="preserve">Никишин  Максим </t>
  </si>
  <si>
    <t xml:space="preserve">Илюсинов  Айжан </t>
  </si>
  <si>
    <t xml:space="preserve">М35   </t>
  </si>
  <si>
    <t>Минаев Андрей</t>
  </si>
  <si>
    <t>Кирьянов Дмитрий</t>
  </si>
  <si>
    <t>Трещев  Антон</t>
  </si>
  <si>
    <t>Караваев Сергей</t>
  </si>
  <si>
    <t>Беляев Сергей</t>
  </si>
  <si>
    <t>Ладыгин Виталий</t>
  </si>
  <si>
    <t xml:space="preserve">М45   </t>
  </si>
  <si>
    <t>Дунаев Валерий</t>
  </si>
  <si>
    <t>Фролов Андрей</t>
  </si>
  <si>
    <t>Волгин Олег</t>
  </si>
  <si>
    <t>Бешанов Александр</t>
  </si>
  <si>
    <t>Сулохин Андрей</t>
  </si>
  <si>
    <t>Коваленко Аркадий</t>
  </si>
  <si>
    <t xml:space="preserve">М55   </t>
  </si>
  <si>
    <t>Соломеннов  Евгений</t>
  </si>
  <si>
    <t>Павлов Александр</t>
  </si>
  <si>
    <t>Давидюк Виталий</t>
  </si>
  <si>
    <t>Красновский  Дмитрий</t>
  </si>
  <si>
    <t>Савушкин  Валентин</t>
  </si>
  <si>
    <t>Минаев Александр</t>
  </si>
  <si>
    <t>Ситников Альберт</t>
  </si>
  <si>
    <t>Рябик  Сергей</t>
  </si>
  <si>
    <t>Крютченко Андрей</t>
  </si>
  <si>
    <t>Майер Виктор</t>
  </si>
  <si>
    <t>Колпаков Дмитрий</t>
  </si>
  <si>
    <t>Березин Андрей</t>
  </si>
  <si>
    <t>Кленин Алексей</t>
  </si>
  <si>
    <t>Мужчины</t>
  </si>
  <si>
    <t>Женщины</t>
  </si>
  <si>
    <t>Очки Спринт</t>
  </si>
  <si>
    <t>Очки</t>
  </si>
  <si>
    <t>Очки Классика</t>
  </si>
  <si>
    <t xml:space="preserve">Ж10  </t>
  </si>
  <si>
    <t>Меркулова Алина</t>
  </si>
  <si>
    <t>Гречиха Ксения</t>
  </si>
  <si>
    <t>Потапенко Татьяна</t>
  </si>
  <si>
    <t>Маковеева Полина</t>
  </si>
  <si>
    <t>Гладилина Ксения</t>
  </si>
  <si>
    <t>Абраменкова Светлана</t>
  </si>
  <si>
    <t>Королёв Роман</t>
  </si>
  <si>
    <t>Майер Артем</t>
  </si>
  <si>
    <t>Мешалкин Илья</t>
  </si>
  <si>
    <t>Краснослободск</t>
  </si>
  <si>
    <t>Швалёв Ярослав</t>
  </si>
  <si>
    <t>Ермаков Игорь</t>
  </si>
  <si>
    <t>Шестаков Дмитрий</t>
  </si>
  <si>
    <t>Корнеев Владимир</t>
  </si>
  <si>
    <t>Коржов Александр</t>
  </si>
  <si>
    <t xml:space="preserve">Луценко Алексей </t>
  </si>
  <si>
    <t>Пашкевич Роман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</si>
</sst>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[$-F400]h:mm:ss\ AM/PM"/>
    <numFmt numFmtId="179" formatCode="\+00;\-00"/>
    <numFmt numFmtId="180" formatCode="00"/>
    <numFmt numFmtId="181" formatCode="\+0;\-0"/>
    <numFmt numFmtId="182" formatCode="#,##0.00_р_."/>
    <numFmt numFmtId="183" formatCode="h:mm;@"/>
    <numFmt numFmtId="184" formatCode="[$-409]h:mm:ss\ AM/PM;@"/>
    <numFmt numFmtId="185" formatCode="h:mm:ss;@"/>
  </numFmts>
  <fonts count="49">
    <font>
      <sz val="12"/>
      <name val="Times New Roman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Courier New"/>
      <family val="3"/>
    </font>
    <font>
      <b/>
      <sz val="9"/>
      <name val="Courier New"/>
      <family val="3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vertical="top"/>
      <protection/>
    </xf>
    <xf numFmtId="178" fontId="6" fillId="0" borderId="0" xfId="0" applyNumberFormat="1" applyFont="1" applyFill="1" applyBorder="1" applyAlignment="1" applyProtection="1">
      <alignment vertical="top"/>
      <protection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top"/>
      <protection/>
    </xf>
    <xf numFmtId="21" fontId="6" fillId="0" borderId="0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left" vertical="top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6" fillId="0" borderId="19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horizontal="right" vertical="top"/>
      <protection/>
    </xf>
    <xf numFmtId="1" fontId="0" fillId="0" borderId="0" xfId="0" applyNumberFormat="1" applyAlignment="1">
      <alignment/>
    </xf>
    <xf numFmtId="0" fontId="10" fillId="0" borderId="18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21" fontId="6" fillId="0" borderId="19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12" fillId="33" borderId="0" xfId="0" applyNumberFormat="1" applyFont="1" applyFill="1" applyBorder="1" applyAlignment="1" applyProtection="1">
      <alignment vertical="top"/>
      <protection/>
    </xf>
    <xf numFmtId="183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17" xfId="0" applyBorder="1" applyAlignment="1">
      <alignment/>
    </xf>
    <xf numFmtId="45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11" fillId="0" borderId="20" xfId="0" applyNumberFormat="1" applyFont="1" applyFill="1" applyBorder="1" applyAlignment="1" applyProtection="1">
      <alignment horizontal="left" vertical="top"/>
      <protection/>
    </xf>
    <xf numFmtId="0" fontId="11" fillId="0" borderId="20" xfId="0" applyNumberFormat="1" applyFont="1" applyFill="1" applyBorder="1" applyAlignment="1" applyProtection="1">
      <alignment horizontal="left" vertical="top" indent="2"/>
      <protection/>
    </xf>
    <xf numFmtId="0" fontId="6" fillId="0" borderId="20" xfId="0" applyNumberFormat="1" applyFont="1" applyFill="1" applyBorder="1" applyAlignment="1" applyProtection="1">
      <alignment vertical="top"/>
      <protection/>
    </xf>
    <xf numFmtId="0" fontId="11" fillId="0" borderId="20" xfId="0" applyNumberFormat="1" applyFont="1" applyFill="1" applyBorder="1" applyAlignment="1" applyProtection="1">
      <alignment vertical="top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3" fontId="0" fillId="0" borderId="22" xfId="0" applyNumberFormat="1" applyBorder="1" applyAlignment="1">
      <alignment/>
    </xf>
    <xf numFmtId="45" fontId="0" fillId="0" borderId="22" xfId="0" applyNumberFormat="1" applyBorder="1" applyAlignment="1">
      <alignment/>
    </xf>
    <xf numFmtId="2" fontId="6" fillId="0" borderId="23" xfId="0" applyNumberFormat="1" applyFont="1" applyFill="1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5" fontId="0" fillId="0" borderId="25" xfId="0" applyNumberFormat="1" applyBorder="1" applyAlignment="1">
      <alignment/>
    </xf>
    <xf numFmtId="2" fontId="6" fillId="0" borderId="26" xfId="0" applyNumberFormat="1" applyFont="1" applyFill="1" applyBorder="1" applyAlignment="1" applyProtection="1">
      <alignment vertical="top"/>
      <protection/>
    </xf>
    <xf numFmtId="0" fontId="0" fillId="0" borderId="27" xfId="0" applyBorder="1" applyAlignment="1">
      <alignment/>
    </xf>
    <xf numFmtId="2" fontId="6" fillId="0" borderId="28" xfId="0" applyNumberFormat="1" applyFont="1" applyFill="1" applyBorder="1" applyAlignment="1" applyProtection="1">
      <alignment vertical="top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5" fontId="0" fillId="0" borderId="30" xfId="0" applyNumberFormat="1" applyBorder="1" applyAlignment="1">
      <alignment/>
    </xf>
    <xf numFmtId="2" fontId="6" fillId="0" borderId="31" xfId="0" applyNumberFormat="1" applyFont="1" applyFill="1" applyBorder="1" applyAlignment="1" applyProtection="1">
      <alignment vertical="top"/>
      <protection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11" fillId="0" borderId="21" xfId="0" applyNumberFormat="1" applyFont="1" applyFill="1" applyBorder="1" applyAlignment="1" applyProtection="1">
      <alignment horizontal="left" vertical="top"/>
      <protection/>
    </xf>
    <xf numFmtId="0" fontId="11" fillId="0" borderId="22" xfId="0" applyNumberFormat="1" applyFont="1" applyFill="1" applyBorder="1" applyAlignment="1" applyProtection="1">
      <alignment horizontal="left" vertical="top" indent="2"/>
      <protection/>
    </xf>
    <xf numFmtId="0" fontId="6" fillId="0" borderId="22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horizontal="left" vertical="top"/>
      <protection/>
    </xf>
    <xf numFmtId="0" fontId="11" fillId="0" borderId="22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2" fontId="0" fillId="34" borderId="0" xfId="0" applyNumberFormat="1" applyFill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20" xfId="0" applyFill="1" applyBorder="1" applyAlignment="1">
      <alignment horizontal="left"/>
    </xf>
    <xf numFmtId="0" fontId="0" fillId="34" borderId="20" xfId="0" applyFill="1" applyBorder="1" applyAlignment="1">
      <alignment horizontal="center" wrapText="1"/>
    </xf>
    <xf numFmtId="2" fontId="0" fillId="34" borderId="20" xfId="0" applyNumberFormat="1" applyFill="1" applyBorder="1" applyAlignment="1">
      <alignment horizontal="center" wrapText="1"/>
    </xf>
    <xf numFmtId="2" fontId="0" fillId="34" borderId="17" xfId="0" applyNumberFormat="1" applyFill="1" applyBorder="1" applyAlignment="1">
      <alignment horizontal="center"/>
    </xf>
    <xf numFmtId="0" fontId="0" fillId="34" borderId="22" xfId="0" applyFill="1" applyBorder="1" applyAlignment="1">
      <alignment horizontal="left"/>
    </xf>
    <xf numFmtId="2" fontId="0" fillId="34" borderId="22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5" xfId="0" applyFill="1" applyBorder="1" applyAlignment="1">
      <alignment horizontal="left"/>
    </xf>
    <xf numFmtId="2" fontId="0" fillId="34" borderId="25" xfId="0" applyNumberFormat="1" applyFill="1" applyBorder="1" applyAlignment="1">
      <alignment horizontal="center"/>
    </xf>
    <xf numFmtId="0" fontId="0" fillId="34" borderId="30" xfId="0" applyFill="1" applyBorder="1" applyAlignment="1">
      <alignment horizontal="left"/>
    </xf>
    <xf numFmtId="2" fontId="0" fillId="34" borderId="30" xfId="0" applyNumberFormat="1" applyFill="1" applyBorder="1" applyAlignment="1">
      <alignment horizontal="center"/>
    </xf>
    <xf numFmtId="2" fontId="0" fillId="34" borderId="33" xfId="0" applyNumberFormat="1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33" borderId="41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zoomScalePageLayoutView="0" workbookViewId="0" topLeftCell="A1">
      <selection activeCell="A111" sqref="A111:E118"/>
    </sheetView>
  </sheetViews>
  <sheetFormatPr defaultColWidth="9.00390625" defaultRowHeight="15.75"/>
  <cols>
    <col min="1" max="1" width="21.25390625" style="28" bestFit="1" customWidth="1"/>
    <col min="3" max="3" width="6.125" style="28" bestFit="1" customWidth="1"/>
    <col min="4" max="4" width="9.00390625" style="28" customWidth="1"/>
    <col min="5" max="5" width="21.25390625" style="28" bestFit="1" customWidth="1"/>
    <col min="6" max="6" width="8.375" style="28" bestFit="1" customWidth="1"/>
    <col min="8" max="16384" width="9.00390625" style="28" customWidth="1"/>
  </cols>
  <sheetData>
    <row r="1" spans="1:6" ht="15.75">
      <c r="A1" s="37" t="s">
        <v>215</v>
      </c>
      <c r="B1" s="44">
        <v>2004</v>
      </c>
      <c r="C1" s="29">
        <v>0.009351851851851853</v>
      </c>
      <c r="D1" s="33">
        <v>35</v>
      </c>
      <c r="E1" s="43" t="s">
        <v>307</v>
      </c>
      <c r="F1" s="33" t="s">
        <v>308</v>
      </c>
    </row>
    <row r="2" spans="1:6" ht="15.75">
      <c r="A2" s="37" t="s">
        <v>234</v>
      </c>
      <c r="B2" s="44">
        <v>2004</v>
      </c>
      <c r="C2" s="29">
        <v>0.009398148148148149</v>
      </c>
      <c r="D2" s="33">
        <v>34.83</v>
      </c>
      <c r="E2" s="43" t="s">
        <v>228</v>
      </c>
      <c r="F2" s="33" t="s">
        <v>308</v>
      </c>
    </row>
    <row r="3" spans="1:6" ht="15.75">
      <c r="A3" s="37" t="s">
        <v>223</v>
      </c>
      <c r="B3" s="44">
        <v>2005</v>
      </c>
      <c r="C3" s="29">
        <v>0.009409722222222224</v>
      </c>
      <c r="D3" s="33">
        <v>34.78</v>
      </c>
      <c r="E3" s="43" t="s">
        <v>216</v>
      </c>
      <c r="F3" s="33" t="s">
        <v>308</v>
      </c>
    </row>
    <row r="4" spans="1:6" ht="15.75">
      <c r="A4" s="37" t="s">
        <v>212</v>
      </c>
      <c r="B4" s="44">
        <v>2004</v>
      </c>
      <c r="C4" s="29">
        <v>0.009432870370370371</v>
      </c>
      <c r="D4" s="33">
        <v>34.7</v>
      </c>
      <c r="E4" s="43" t="s">
        <v>213</v>
      </c>
      <c r="F4" s="33" t="s">
        <v>308</v>
      </c>
    </row>
    <row r="5" spans="1:6" ht="15.75">
      <c r="A5" s="37" t="s">
        <v>226</v>
      </c>
      <c r="B5" s="44">
        <v>2006</v>
      </c>
      <c r="C5" s="29">
        <v>0.009641203703703704</v>
      </c>
      <c r="D5" s="33">
        <v>33.95</v>
      </c>
      <c r="E5" s="43" t="s">
        <v>216</v>
      </c>
      <c r="F5" s="33" t="s">
        <v>308</v>
      </c>
    </row>
    <row r="6" spans="1:6" ht="15.75">
      <c r="A6" s="37" t="s">
        <v>220</v>
      </c>
      <c r="B6" s="44">
        <v>2005</v>
      </c>
      <c r="C6" s="29">
        <v>0.009652777777777777</v>
      </c>
      <c r="D6" s="33">
        <v>33.91</v>
      </c>
      <c r="E6" s="43" t="s">
        <v>221</v>
      </c>
      <c r="F6" s="33" t="s">
        <v>308</v>
      </c>
    </row>
    <row r="7" spans="1:6" ht="15.75">
      <c r="A7" s="37" t="s">
        <v>217</v>
      </c>
      <c r="B7" s="44">
        <v>2004</v>
      </c>
      <c r="C7" s="29">
        <v>0.0096875</v>
      </c>
      <c r="D7" s="33">
        <v>33.79</v>
      </c>
      <c r="E7" s="43" t="s">
        <v>216</v>
      </c>
      <c r="F7" s="33" t="s">
        <v>308</v>
      </c>
    </row>
    <row r="8" spans="1:6" ht="15.75">
      <c r="A8" s="37" t="s">
        <v>214</v>
      </c>
      <c r="B8" s="44">
        <v>2004</v>
      </c>
      <c r="C8" s="29">
        <v>0.00980324074074074</v>
      </c>
      <c r="D8" s="33">
        <v>33.39</v>
      </c>
      <c r="E8" s="43" t="s">
        <v>211</v>
      </c>
      <c r="F8" s="33" t="s">
        <v>308</v>
      </c>
    </row>
    <row r="9" spans="1:6" ht="15.75">
      <c r="A9" s="37" t="s">
        <v>232</v>
      </c>
      <c r="B9" s="44">
        <v>2004</v>
      </c>
      <c r="C9" s="29">
        <v>0.009814814814814814</v>
      </c>
      <c r="D9" s="33">
        <v>33.35</v>
      </c>
      <c r="E9" s="43" t="s">
        <v>228</v>
      </c>
      <c r="F9" s="33" t="s">
        <v>308</v>
      </c>
    </row>
    <row r="10" spans="1:6" ht="15.75">
      <c r="A10" s="37" t="s">
        <v>230</v>
      </c>
      <c r="B10" s="44">
        <v>2004</v>
      </c>
      <c r="C10" s="29">
        <v>0.009953703703703704</v>
      </c>
      <c r="D10" s="33">
        <v>32.88</v>
      </c>
      <c r="E10" s="43" t="s">
        <v>213</v>
      </c>
      <c r="F10" s="33" t="s">
        <v>308</v>
      </c>
    </row>
    <row r="11" spans="1:6" ht="15.75">
      <c r="A11" s="37" t="s">
        <v>206</v>
      </c>
      <c r="B11" s="44">
        <v>2004</v>
      </c>
      <c r="C11" s="29">
        <v>0.01076388888888889</v>
      </c>
      <c r="D11" s="33">
        <v>30.41</v>
      </c>
      <c r="E11" s="43" t="s">
        <v>207</v>
      </c>
      <c r="F11" s="33" t="s">
        <v>308</v>
      </c>
    </row>
    <row r="12" spans="1:6" ht="15.75">
      <c r="A12" s="37" t="s">
        <v>218</v>
      </c>
      <c r="B12" s="44">
        <v>2004</v>
      </c>
      <c r="C12" s="29">
        <v>0.010810185185185185</v>
      </c>
      <c r="D12" s="33">
        <v>30.28</v>
      </c>
      <c r="E12" s="43" t="s">
        <v>219</v>
      </c>
      <c r="F12" s="33" t="s">
        <v>308</v>
      </c>
    </row>
    <row r="13" spans="1:6" ht="15.75">
      <c r="A13" s="37" t="s">
        <v>210</v>
      </c>
      <c r="B13" s="44">
        <v>2004</v>
      </c>
      <c r="C13" s="29">
        <v>0.011840277777777778</v>
      </c>
      <c r="D13" s="33">
        <v>27.64</v>
      </c>
      <c r="E13" s="43" t="s">
        <v>211</v>
      </c>
      <c r="F13" s="33" t="s">
        <v>308</v>
      </c>
    </row>
    <row r="14" spans="1:6" ht="15.75">
      <c r="A14" s="37" t="s">
        <v>222</v>
      </c>
      <c r="B14" s="44">
        <v>2004</v>
      </c>
      <c r="C14" s="29">
        <v>0.014016203703703704</v>
      </c>
      <c r="D14" s="33">
        <v>23.35</v>
      </c>
      <c r="E14" s="43" t="s">
        <v>213</v>
      </c>
      <c r="F14" s="33" t="s">
        <v>308</v>
      </c>
    </row>
    <row r="15" spans="1:6" ht="15.75">
      <c r="A15" s="37" t="s">
        <v>229</v>
      </c>
      <c r="B15" s="44">
        <v>2005</v>
      </c>
      <c r="C15" s="29">
        <v>0.021122685185185185</v>
      </c>
      <c r="D15" s="33">
        <v>15.5</v>
      </c>
      <c r="E15" s="43" t="s">
        <v>213</v>
      </c>
      <c r="F15" s="33" t="s">
        <v>308</v>
      </c>
    </row>
    <row r="16" spans="1:6" ht="15.75">
      <c r="A16" s="37" t="s">
        <v>225</v>
      </c>
      <c r="B16" s="44">
        <v>2005</v>
      </c>
      <c r="C16" s="29">
        <v>0.021157407407407406</v>
      </c>
      <c r="D16" s="33">
        <v>15.47</v>
      </c>
      <c r="E16" s="43" t="s">
        <v>169</v>
      </c>
      <c r="F16" s="33" t="s">
        <v>308</v>
      </c>
    </row>
    <row r="17" spans="1:6" ht="15.75">
      <c r="A17" s="37" t="s">
        <v>224</v>
      </c>
      <c r="B17" s="44">
        <v>2005</v>
      </c>
      <c r="C17" s="29">
        <v>0.02210648148148148</v>
      </c>
      <c r="D17" s="33">
        <v>14.81</v>
      </c>
      <c r="E17" s="43" t="s">
        <v>169</v>
      </c>
      <c r="F17" s="33" t="s">
        <v>308</v>
      </c>
    </row>
    <row r="18" spans="1:6" ht="15.75">
      <c r="A18" s="37" t="s">
        <v>227</v>
      </c>
      <c r="B18" s="44">
        <v>2004</v>
      </c>
      <c r="C18" s="29">
        <v>0.022685185185185183</v>
      </c>
      <c r="D18" s="33">
        <v>14.43</v>
      </c>
      <c r="E18" s="43" t="s">
        <v>228</v>
      </c>
      <c r="F18" s="33" t="s">
        <v>308</v>
      </c>
    </row>
    <row r="19" spans="1:6" ht="15.75">
      <c r="A19" s="37" t="s">
        <v>233</v>
      </c>
      <c r="B19" s="44">
        <v>2006</v>
      </c>
      <c r="C19" s="29">
        <v>0.041944444444444444</v>
      </c>
      <c r="D19" s="33">
        <v>7.8</v>
      </c>
      <c r="E19" s="43" t="s">
        <v>209</v>
      </c>
      <c r="F19" s="33" t="s">
        <v>308</v>
      </c>
    </row>
    <row r="20" spans="1:6" ht="15.75">
      <c r="A20" s="37" t="s">
        <v>208</v>
      </c>
      <c r="B20" s="44">
        <v>2004</v>
      </c>
      <c r="C20" s="29" t="s">
        <v>235</v>
      </c>
      <c r="D20" s="33"/>
      <c r="E20" s="43" t="s">
        <v>209</v>
      </c>
      <c r="F20" s="33" t="s">
        <v>308</v>
      </c>
    </row>
    <row r="21" spans="1:6" ht="15.75">
      <c r="A21" s="37" t="s">
        <v>231</v>
      </c>
      <c r="B21" s="44">
        <v>2004</v>
      </c>
      <c r="C21" s="29" t="s">
        <v>235</v>
      </c>
      <c r="D21" s="33"/>
      <c r="E21" s="43" t="s">
        <v>228</v>
      </c>
      <c r="F21" s="33" t="s">
        <v>308</v>
      </c>
    </row>
    <row r="22" spans="1:6" ht="15.75">
      <c r="A22" s="35" t="s">
        <v>238</v>
      </c>
      <c r="B22" s="44">
        <v>2004</v>
      </c>
      <c r="C22" s="29">
        <v>0.0066782407407407415</v>
      </c>
      <c r="D22" s="33">
        <v>35</v>
      </c>
      <c r="E22" s="35" t="s">
        <v>219</v>
      </c>
      <c r="F22" s="33" t="s">
        <v>187</v>
      </c>
    </row>
    <row r="23" spans="1:6" ht="15.75">
      <c r="A23" s="37" t="s">
        <v>243</v>
      </c>
      <c r="B23" s="44">
        <v>2004</v>
      </c>
      <c r="C23" s="29">
        <v>0.006712962962962962</v>
      </c>
      <c r="D23" s="33">
        <v>34.82</v>
      </c>
      <c r="E23" s="37" t="s">
        <v>209</v>
      </c>
      <c r="F23" s="33" t="s">
        <v>187</v>
      </c>
    </row>
    <row r="24" spans="1:6" ht="15.75">
      <c r="A24" s="37" t="s">
        <v>241</v>
      </c>
      <c r="B24" s="44">
        <v>2004</v>
      </c>
      <c r="C24" s="29">
        <v>0.006724537037037037</v>
      </c>
      <c r="D24" s="33">
        <v>34.76</v>
      </c>
      <c r="E24" s="37" t="s">
        <v>219</v>
      </c>
      <c r="F24" s="33" t="s">
        <v>187</v>
      </c>
    </row>
    <row r="25" spans="1:6" ht="15.75">
      <c r="A25" s="37" t="s">
        <v>239</v>
      </c>
      <c r="B25" s="44">
        <v>2004</v>
      </c>
      <c r="C25" s="29">
        <v>0.00673611111111111</v>
      </c>
      <c r="D25" s="33">
        <v>34.7</v>
      </c>
      <c r="E25" s="37" t="s">
        <v>209</v>
      </c>
      <c r="F25" s="33" t="s">
        <v>187</v>
      </c>
    </row>
    <row r="26" spans="1:6" ht="15.75">
      <c r="A26" s="37" t="s">
        <v>248</v>
      </c>
      <c r="B26" s="44">
        <v>2005</v>
      </c>
      <c r="C26" s="29">
        <v>0.006851851851851852</v>
      </c>
      <c r="D26" s="33">
        <v>34.11</v>
      </c>
      <c r="E26" s="37" t="s">
        <v>213</v>
      </c>
      <c r="F26" s="33" t="s">
        <v>187</v>
      </c>
    </row>
    <row r="27" spans="1:6" ht="15.75">
      <c r="A27" s="37" t="s">
        <v>244</v>
      </c>
      <c r="B27" s="44">
        <v>2004</v>
      </c>
      <c r="C27" s="29">
        <v>0.006886574074074074</v>
      </c>
      <c r="D27" s="33">
        <v>33.94</v>
      </c>
      <c r="E27" s="37" t="s">
        <v>211</v>
      </c>
      <c r="F27" s="33" t="s">
        <v>187</v>
      </c>
    </row>
    <row r="28" spans="1:6" ht="15.75">
      <c r="A28" s="37" t="s">
        <v>247</v>
      </c>
      <c r="B28" s="44">
        <v>2006</v>
      </c>
      <c r="C28" s="29">
        <v>0.00693287037037037</v>
      </c>
      <c r="D28" s="33">
        <v>33.71</v>
      </c>
      <c r="E28" s="37" t="s">
        <v>184</v>
      </c>
      <c r="F28" s="33" t="s">
        <v>187</v>
      </c>
    </row>
    <row r="29" spans="1:6" ht="15.75">
      <c r="A29" s="37" t="s">
        <v>309</v>
      </c>
      <c r="B29" s="44">
        <v>2005</v>
      </c>
      <c r="C29" s="29">
        <v>0.007106481481481481</v>
      </c>
      <c r="D29" s="33">
        <v>32.89</v>
      </c>
      <c r="E29" s="37" t="s">
        <v>209</v>
      </c>
      <c r="F29" s="33" t="s">
        <v>187</v>
      </c>
    </row>
    <row r="30" spans="1:6" ht="15.75">
      <c r="A30" s="37" t="s">
        <v>237</v>
      </c>
      <c r="B30" s="44">
        <v>2004</v>
      </c>
      <c r="C30" s="29">
        <v>0.007511574074074074</v>
      </c>
      <c r="D30" s="33">
        <v>31.12</v>
      </c>
      <c r="E30" s="37" t="s">
        <v>216</v>
      </c>
      <c r="F30" s="33" t="s">
        <v>187</v>
      </c>
    </row>
    <row r="31" spans="1:6" ht="15.75">
      <c r="A31" s="37" t="s">
        <v>240</v>
      </c>
      <c r="B31" s="44">
        <v>2004</v>
      </c>
      <c r="C31" s="29">
        <v>0.007523148148148148</v>
      </c>
      <c r="D31" s="33">
        <v>31.07</v>
      </c>
      <c r="E31" s="37" t="s">
        <v>216</v>
      </c>
      <c r="F31" s="33" t="s">
        <v>187</v>
      </c>
    </row>
    <row r="32" spans="1:6" ht="15.75">
      <c r="A32" s="37" t="s">
        <v>242</v>
      </c>
      <c r="B32" s="44">
        <v>2004</v>
      </c>
      <c r="C32" s="29">
        <v>0.01085648148148148</v>
      </c>
      <c r="D32" s="33">
        <v>21.53</v>
      </c>
      <c r="E32" s="37" t="s">
        <v>219</v>
      </c>
      <c r="F32" s="33" t="s">
        <v>187</v>
      </c>
    </row>
    <row r="33" spans="1:6" ht="15.75">
      <c r="A33" s="37" t="s">
        <v>236</v>
      </c>
      <c r="B33" s="44">
        <v>2004</v>
      </c>
      <c r="C33" s="29">
        <v>0.013148148148148147</v>
      </c>
      <c r="D33" s="33">
        <v>17.78</v>
      </c>
      <c r="E33" s="37" t="s">
        <v>228</v>
      </c>
      <c r="F33" s="33" t="s">
        <v>187</v>
      </c>
    </row>
    <row r="34" spans="1:6" ht="15.75">
      <c r="A34" s="37" t="s">
        <v>245</v>
      </c>
      <c r="B34" s="44">
        <v>2005</v>
      </c>
      <c r="C34" s="29">
        <v>0.013171296296296294</v>
      </c>
      <c r="D34" s="33">
        <v>17.75</v>
      </c>
      <c r="E34" s="37" t="s">
        <v>228</v>
      </c>
      <c r="F34" s="33" t="s">
        <v>187</v>
      </c>
    </row>
    <row r="35" spans="1:6" ht="15.75">
      <c r="A35" s="37" t="s">
        <v>246</v>
      </c>
      <c r="B35" s="44">
        <v>2004</v>
      </c>
      <c r="C35" s="29">
        <v>0.015613425925925926</v>
      </c>
      <c r="D35" s="33">
        <v>14.97</v>
      </c>
      <c r="E35" s="37" t="s">
        <v>211</v>
      </c>
      <c r="F35" s="33" t="s">
        <v>187</v>
      </c>
    </row>
    <row r="36" spans="1:6" ht="15.75">
      <c r="A36" s="37" t="s">
        <v>310</v>
      </c>
      <c r="B36" s="44">
        <v>2004</v>
      </c>
      <c r="C36" s="29">
        <v>0.015636574074074074</v>
      </c>
      <c r="D36" s="33">
        <v>14.95</v>
      </c>
      <c r="E36" s="37" t="s">
        <v>311</v>
      </c>
      <c r="F36" s="33" t="s">
        <v>187</v>
      </c>
    </row>
    <row r="37" spans="1:6" ht="15.75">
      <c r="A37" s="37" t="s">
        <v>249</v>
      </c>
      <c r="B37" s="44">
        <v>2005</v>
      </c>
      <c r="C37" s="29">
        <v>0.04311342592592593</v>
      </c>
      <c r="D37" s="33">
        <v>5.42</v>
      </c>
      <c r="E37" s="37" t="s">
        <v>228</v>
      </c>
      <c r="F37" s="33" t="s">
        <v>187</v>
      </c>
    </row>
    <row r="38" spans="1:6" ht="15.75">
      <c r="A38" s="37" t="s">
        <v>312</v>
      </c>
      <c r="B38" s="44">
        <v>2005</v>
      </c>
      <c r="C38" s="29" t="s">
        <v>235</v>
      </c>
      <c r="D38" s="33"/>
      <c r="E38" s="37" t="s">
        <v>228</v>
      </c>
      <c r="F38" s="33" t="s">
        <v>187</v>
      </c>
    </row>
    <row r="39" spans="1:6" ht="15.75">
      <c r="A39" s="35" t="s">
        <v>250</v>
      </c>
      <c r="B39" s="44">
        <v>2002</v>
      </c>
      <c r="C39" s="29">
        <v>0.02034722222222222</v>
      </c>
      <c r="D39" s="33">
        <v>35</v>
      </c>
      <c r="E39" s="42" t="s">
        <v>207</v>
      </c>
      <c r="F39" s="33" t="s">
        <v>313</v>
      </c>
    </row>
    <row r="40" spans="1:6" ht="15.75">
      <c r="A40" s="37" t="s">
        <v>254</v>
      </c>
      <c r="B40" s="44">
        <v>2002</v>
      </c>
      <c r="C40" s="29">
        <v>0.020405092592592593</v>
      </c>
      <c r="D40" s="33">
        <v>34.9</v>
      </c>
      <c r="E40" s="43" t="s">
        <v>209</v>
      </c>
      <c r="F40" s="33" t="s">
        <v>313</v>
      </c>
    </row>
    <row r="41" spans="1:6" ht="15.75">
      <c r="A41" s="37" t="s">
        <v>255</v>
      </c>
      <c r="B41" s="44">
        <v>2003</v>
      </c>
      <c r="C41" s="29">
        <v>0.020439814814814817</v>
      </c>
      <c r="D41" s="33">
        <v>34.84</v>
      </c>
      <c r="E41" s="43" t="s">
        <v>219</v>
      </c>
      <c r="F41" s="33" t="s">
        <v>313</v>
      </c>
    </row>
    <row r="42" spans="1:6" ht="15.75">
      <c r="A42" s="37" t="s">
        <v>314</v>
      </c>
      <c r="B42" s="44">
        <v>2003</v>
      </c>
      <c r="C42" s="29">
        <v>0.02050925925925926</v>
      </c>
      <c r="D42" s="33">
        <v>34.72</v>
      </c>
      <c r="E42" s="43" t="s">
        <v>219</v>
      </c>
      <c r="F42" s="33" t="s">
        <v>313</v>
      </c>
    </row>
    <row r="43" spans="1:6" ht="15.75">
      <c r="A43" s="37" t="s">
        <v>251</v>
      </c>
      <c r="B43" s="44">
        <v>2002</v>
      </c>
      <c r="C43" s="29">
        <v>0.0284375</v>
      </c>
      <c r="D43" s="33">
        <v>25.04</v>
      </c>
      <c r="E43" s="43" t="s">
        <v>219</v>
      </c>
      <c r="F43" s="33" t="s">
        <v>313</v>
      </c>
    </row>
    <row r="44" spans="1:6" ht="15.75">
      <c r="A44" s="37" t="s">
        <v>315</v>
      </c>
      <c r="B44" s="44">
        <v>2003</v>
      </c>
      <c r="C44" s="29">
        <v>0.028449074074074075</v>
      </c>
      <c r="D44" s="33">
        <v>25.03</v>
      </c>
      <c r="E44" s="43" t="s">
        <v>209</v>
      </c>
      <c r="F44" s="33" t="s">
        <v>313</v>
      </c>
    </row>
    <row r="45" spans="1:6" ht="15.75">
      <c r="A45" s="37" t="s">
        <v>261</v>
      </c>
      <c r="B45" s="44">
        <v>2003</v>
      </c>
      <c r="C45" s="29">
        <v>0.030185185185185186</v>
      </c>
      <c r="D45" s="33">
        <v>23.59</v>
      </c>
      <c r="E45" s="43" t="s">
        <v>211</v>
      </c>
      <c r="F45" s="33" t="s">
        <v>313</v>
      </c>
    </row>
    <row r="46" spans="1:6" ht="15.75">
      <c r="A46" s="37" t="s">
        <v>258</v>
      </c>
      <c r="B46" s="44">
        <v>2003</v>
      </c>
      <c r="C46" s="29">
        <v>0.030208333333333334</v>
      </c>
      <c r="D46" s="33">
        <v>23.57</v>
      </c>
      <c r="E46" s="43" t="s">
        <v>211</v>
      </c>
      <c r="F46" s="33" t="s">
        <v>313</v>
      </c>
    </row>
    <row r="47" spans="1:6" ht="15.75">
      <c r="A47" s="37" t="s">
        <v>253</v>
      </c>
      <c r="B47" s="44">
        <v>2002</v>
      </c>
      <c r="C47" s="29">
        <v>0.032615740740740744</v>
      </c>
      <c r="D47" s="33">
        <v>21.83</v>
      </c>
      <c r="E47" s="43" t="s">
        <v>211</v>
      </c>
      <c r="F47" s="33" t="s">
        <v>313</v>
      </c>
    </row>
    <row r="48" spans="1:6" ht="15.75">
      <c r="A48" s="37" t="s">
        <v>262</v>
      </c>
      <c r="B48" s="44">
        <v>2002</v>
      </c>
      <c r="C48" s="29">
        <v>0.03263888888888889</v>
      </c>
      <c r="D48" s="33">
        <v>21.82</v>
      </c>
      <c r="E48" s="43" t="s">
        <v>211</v>
      </c>
      <c r="F48" s="33" t="s">
        <v>313</v>
      </c>
    </row>
    <row r="49" spans="1:6" ht="15.75">
      <c r="A49" s="37" t="s">
        <v>257</v>
      </c>
      <c r="B49" s="44">
        <v>2003</v>
      </c>
      <c r="C49" s="29">
        <v>0.032673611111111105</v>
      </c>
      <c r="D49" s="33">
        <v>21.8</v>
      </c>
      <c r="E49" s="43" t="s">
        <v>211</v>
      </c>
      <c r="F49" s="33" t="s">
        <v>313</v>
      </c>
    </row>
    <row r="50" spans="1:6" ht="15.75">
      <c r="A50" s="37" t="s">
        <v>316</v>
      </c>
      <c r="B50" s="44">
        <v>2003</v>
      </c>
      <c r="C50" s="29">
        <v>0.0410300925925926</v>
      </c>
      <c r="D50" s="33">
        <v>17.36</v>
      </c>
      <c r="E50" s="43" t="s">
        <v>209</v>
      </c>
      <c r="F50" s="33" t="s">
        <v>313</v>
      </c>
    </row>
    <row r="51" spans="1:6" ht="15.75">
      <c r="A51" s="37" t="s">
        <v>260</v>
      </c>
      <c r="B51" s="44">
        <v>2002</v>
      </c>
      <c r="C51" s="29">
        <v>0.041041666666666664</v>
      </c>
      <c r="D51" s="33">
        <v>17.35</v>
      </c>
      <c r="E51" s="43" t="s">
        <v>209</v>
      </c>
      <c r="F51" s="33" t="s">
        <v>313</v>
      </c>
    </row>
    <row r="52" spans="1:6" ht="15.75">
      <c r="A52" s="37" t="s">
        <v>252</v>
      </c>
      <c r="B52" s="44">
        <v>2003</v>
      </c>
      <c r="C52" s="29">
        <v>0.04145833333333333</v>
      </c>
      <c r="D52" s="33">
        <v>17.18</v>
      </c>
      <c r="E52" s="43" t="s">
        <v>221</v>
      </c>
      <c r="F52" s="33" t="s">
        <v>313</v>
      </c>
    </row>
    <row r="53" spans="1:6" ht="15.75">
      <c r="A53" s="37" t="s">
        <v>256</v>
      </c>
      <c r="B53" s="44">
        <v>2003</v>
      </c>
      <c r="C53" s="29">
        <v>0.04148148148148148</v>
      </c>
      <c r="D53" s="33">
        <v>17.17</v>
      </c>
      <c r="E53" s="43" t="s">
        <v>221</v>
      </c>
      <c r="F53" s="33" t="s">
        <v>313</v>
      </c>
    </row>
    <row r="54" spans="1:6" ht="15.75">
      <c r="A54" s="37" t="s">
        <v>259</v>
      </c>
      <c r="B54" s="44">
        <v>2003</v>
      </c>
      <c r="C54" s="29">
        <v>0.05975694444444444</v>
      </c>
      <c r="D54" s="33">
        <v>11.92</v>
      </c>
      <c r="E54" s="43" t="s">
        <v>213</v>
      </c>
      <c r="F54" s="33" t="s">
        <v>313</v>
      </c>
    </row>
    <row r="55" spans="1:6" ht="15.75">
      <c r="A55" s="35" t="s">
        <v>263</v>
      </c>
      <c r="B55" s="44">
        <v>2003</v>
      </c>
      <c r="C55" s="29">
        <v>0.059895833333333336</v>
      </c>
      <c r="D55" s="33">
        <v>11.89</v>
      </c>
      <c r="E55" s="42" t="s">
        <v>213</v>
      </c>
      <c r="F55" s="33" t="s">
        <v>313</v>
      </c>
    </row>
    <row r="56" spans="1:6" ht="15.75">
      <c r="A56" s="37" t="s">
        <v>317</v>
      </c>
      <c r="B56" s="44">
        <v>2002</v>
      </c>
      <c r="C56" s="29" t="s">
        <v>235</v>
      </c>
      <c r="D56" s="33"/>
      <c r="E56" s="43" t="s">
        <v>169</v>
      </c>
      <c r="F56" s="33" t="s">
        <v>313</v>
      </c>
    </row>
    <row r="57" spans="1:6" ht="15.75">
      <c r="A57" s="37" t="s">
        <v>265</v>
      </c>
      <c r="B57" s="44">
        <v>2002</v>
      </c>
      <c r="C57" s="29">
        <v>0.014907407407407406</v>
      </c>
      <c r="D57" s="33">
        <v>35</v>
      </c>
      <c r="E57" s="43" t="s">
        <v>219</v>
      </c>
      <c r="F57" s="33" t="s">
        <v>188</v>
      </c>
    </row>
    <row r="58" spans="1:6" ht="15.75">
      <c r="A58" s="37" t="s">
        <v>264</v>
      </c>
      <c r="B58" s="44">
        <v>2002</v>
      </c>
      <c r="C58" s="29">
        <v>0.014953703703703705</v>
      </c>
      <c r="D58" s="33">
        <v>34.89</v>
      </c>
      <c r="E58" s="43" t="s">
        <v>184</v>
      </c>
      <c r="F58" s="33" t="s">
        <v>188</v>
      </c>
    </row>
    <row r="59" spans="1:6" ht="15.75">
      <c r="A59" s="37" t="s">
        <v>192</v>
      </c>
      <c r="B59" s="44">
        <v>2002</v>
      </c>
      <c r="C59" s="29">
        <v>0.015023148148148148</v>
      </c>
      <c r="D59" s="33">
        <v>34.73</v>
      </c>
      <c r="E59" s="43" t="s">
        <v>266</v>
      </c>
      <c r="F59" s="33" t="s">
        <v>188</v>
      </c>
    </row>
    <row r="60" spans="1:6" ht="15.75">
      <c r="A60" s="37" t="s">
        <v>318</v>
      </c>
      <c r="B60" s="44">
        <v>2003</v>
      </c>
      <c r="C60" s="29">
        <v>0.018645833333333334</v>
      </c>
      <c r="D60" s="33">
        <v>27.98</v>
      </c>
      <c r="E60" s="43" t="s">
        <v>184</v>
      </c>
      <c r="F60" s="33" t="s">
        <v>188</v>
      </c>
    </row>
    <row r="61" spans="1:6" ht="15.75">
      <c r="A61" s="37" t="s">
        <v>319</v>
      </c>
      <c r="B61" s="44">
        <v>2003</v>
      </c>
      <c r="C61" s="29">
        <v>0.025578703703703704</v>
      </c>
      <c r="D61" s="33">
        <v>20.4</v>
      </c>
      <c r="E61" s="43" t="s">
        <v>207</v>
      </c>
      <c r="F61" s="33" t="s">
        <v>188</v>
      </c>
    </row>
    <row r="62" spans="1:6" ht="15.75">
      <c r="A62" s="37" t="s">
        <v>267</v>
      </c>
      <c r="B62" s="44">
        <v>2002</v>
      </c>
      <c r="C62" s="29">
        <v>0.029270833333333333</v>
      </c>
      <c r="D62" s="33">
        <v>17.83</v>
      </c>
      <c r="E62" s="43" t="s">
        <v>268</v>
      </c>
      <c r="F62" s="33" t="s">
        <v>188</v>
      </c>
    </row>
    <row r="63" spans="1:6" ht="15.75">
      <c r="A63" s="37" t="s">
        <v>269</v>
      </c>
      <c r="B63" s="44">
        <v>2003</v>
      </c>
      <c r="C63" s="29">
        <v>0.02929398148148148</v>
      </c>
      <c r="D63" s="33">
        <v>17.81</v>
      </c>
      <c r="E63" s="43" t="s">
        <v>268</v>
      </c>
      <c r="F63" s="33" t="s">
        <v>188</v>
      </c>
    </row>
    <row r="64" spans="1:6" ht="15.75">
      <c r="A64" s="37" t="s">
        <v>272</v>
      </c>
      <c r="B64" s="44">
        <v>2003</v>
      </c>
      <c r="C64" s="29">
        <v>0.029317129629629634</v>
      </c>
      <c r="D64" s="33">
        <v>17.8</v>
      </c>
      <c r="E64" s="43" t="s">
        <v>268</v>
      </c>
      <c r="F64" s="33" t="s">
        <v>188</v>
      </c>
    </row>
    <row r="65" spans="1:6" ht="15.75">
      <c r="A65" s="37" t="s">
        <v>320</v>
      </c>
      <c r="B65" s="44">
        <v>2003</v>
      </c>
      <c r="C65" s="29">
        <v>0.029502314814814815</v>
      </c>
      <c r="D65" s="33">
        <v>17.69</v>
      </c>
      <c r="E65" s="43" t="s">
        <v>268</v>
      </c>
      <c r="F65" s="33" t="s">
        <v>188</v>
      </c>
    </row>
    <row r="66" spans="1:6" ht="15.75">
      <c r="A66" s="37" t="s">
        <v>270</v>
      </c>
      <c r="B66" s="44">
        <v>2003</v>
      </c>
      <c r="C66" s="29">
        <v>0.03916666666666666</v>
      </c>
      <c r="D66" s="33">
        <v>13.32</v>
      </c>
      <c r="E66" s="43" t="s">
        <v>209</v>
      </c>
      <c r="F66" s="33" t="s">
        <v>188</v>
      </c>
    </row>
    <row r="67" spans="1:6" ht="15.75">
      <c r="A67" s="37" t="s">
        <v>321</v>
      </c>
      <c r="B67" s="44">
        <v>2003</v>
      </c>
      <c r="C67" s="29">
        <v>0.03917824074074074</v>
      </c>
      <c r="D67" s="33">
        <v>13.32</v>
      </c>
      <c r="E67" s="43" t="s">
        <v>219</v>
      </c>
      <c r="F67" s="33" t="s">
        <v>188</v>
      </c>
    </row>
    <row r="68" spans="1:6" ht="15.75">
      <c r="A68" s="38" t="s">
        <v>271</v>
      </c>
      <c r="B68" s="44">
        <v>2003</v>
      </c>
      <c r="C68" s="29">
        <v>0.03936342592592592</v>
      </c>
      <c r="D68" s="33">
        <v>13.25</v>
      </c>
      <c r="E68" s="33" t="s">
        <v>184</v>
      </c>
      <c r="F68" s="33" t="s">
        <v>188</v>
      </c>
    </row>
    <row r="69" spans="1:6" ht="15.75">
      <c r="A69" s="38" t="s">
        <v>282</v>
      </c>
      <c r="B69" s="44">
        <v>2001</v>
      </c>
      <c r="C69" s="29" t="s">
        <v>235</v>
      </c>
      <c r="D69" s="33"/>
      <c r="E69" s="33" t="s">
        <v>209</v>
      </c>
      <c r="F69" s="33" t="s">
        <v>188</v>
      </c>
    </row>
    <row r="70" spans="1:6" ht="15.75">
      <c r="A70" s="38" t="s">
        <v>273</v>
      </c>
      <c r="B70" s="44">
        <v>2000</v>
      </c>
      <c r="C70" s="29">
        <v>0.03599537037037037</v>
      </c>
      <c r="D70" s="33">
        <v>35</v>
      </c>
      <c r="E70" s="33" t="s">
        <v>207</v>
      </c>
      <c r="F70" s="33" t="s">
        <v>185</v>
      </c>
    </row>
    <row r="71" spans="1:6" ht="15.75">
      <c r="A71" s="38" t="s">
        <v>322</v>
      </c>
      <c r="B71" s="44">
        <v>2000</v>
      </c>
      <c r="C71" s="29">
        <v>0.036006944444444446</v>
      </c>
      <c r="D71" s="33">
        <v>34.99</v>
      </c>
      <c r="E71" s="33" t="s">
        <v>268</v>
      </c>
      <c r="F71" s="33" t="s">
        <v>185</v>
      </c>
    </row>
    <row r="72" spans="1:6" ht="15.75">
      <c r="A72" s="38" t="s">
        <v>276</v>
      </c>
      <c r="B72" s="44">
        <v>2001</v>
      </c>
      <c r="C72" s="29">
        <v>0.041574074074074076</v>
      </c>
      <c r="D72" s="33">
        <v>30.3</v>
      </c>
      <c r="E72" s="33" t="s">
        <v>213</v>
      </c>
      <c r="F72" s="33" t="s">
        <v>185</v>
      </c>
    </row>
    <row r="73" spans="1:6" ht="15.75">
      <c r="A73" s="38" t="s">
        <v>275</v>
      </c>
      <c r="B73" s="44">
        <v>2001</v>
      </c>
      <c r="C73" s="29">
        <v>0.04164351851851852</v>
      </c>
      <c r="D73" s="33">
        <v>30.25</v>
      </c>
      <c r="E73" s="33" t="s">
        <v>268</v>
      </c>
      <c r="F73" s="33" t="s">
        <v>185</v>
      </c>
    </row>
    <row r="74" spans="1:6" ht="15.75">
      <c r="A74" s="35" t="s">
        <v>274</v>
      </c>
      <c r="B74" s="44">
        <v>2001</v>
      </c>
      <c r="C74" s="29">
        <v>0.04434027777777778</v>
      </c>
      <c r="D74" s="33">
        <v>28.41</v>
      </c>
      <c r="E74" s="42" t="s">
        <v>211</v>
      </c>
      <c r="F74" s="33" t="s">
        <v>185</v>
      </c>
    </row>
    <row r="75" spans="1:6" ht="15.75">
      <c r="A75" s="37" t="s">
        <v>323</v>
      </c>
      <c r="B75" s="44">
        <v>2001</v>
      </c>
      <c r="C75" s="29">
        <v>0.044363425925925924</v>
      </c>
      <c r="D75" s="33">
        <v>28.4</v>
      </c>
      <c r="E75" s="43" t="s">
        <v>181</v>
      </c>
      <c r="F75" s="33" t="s">
        <v>185</v>
      </c>
    </row>
    <row r="76" spans="1:6" ht="15.75">
      <c r="A76" s="37" t="s">
        <v>324</v>
      </c>
      <c r="B76" s="44">
        <v>2001</v>
      </c>
      <c r="C76" s="29">
        <v>0.044606481481481476</v>
      </c>
      <c r="D76" s="33">
        <v>28.24</v>
      </c>
      <c r="E76" s="43" t="s">
        <v>219</v>
      </c>
      <c r="F76" s="33" t="s">
        <v>185</v>
      </c>
    </row>
    <row r="77" spans="1:6" ht="15.75">
      <c r="A77" s="37" t="s">
        <v>277</v>
      </c>
      <c r="B77" s="44">
        <v>2001</v>
      </c>
      <c r="C77" s="29">
        <v>0.07649305555555556</v>
      </c>
      <c r="D77" s="33">
        <v>16.47</v>
      </c>
      <c r="E77" s="43" t="s">
        <v>207</v>
      </c>
      <c r="F77" s="33" t="s">
        <v>185</v>
      </c>
    </row>
    <row r="78" spans="1:6" ht="15.75">
      <c r="A78" s="37" t="s">
        <v>279</v>
      </c>
      <c r="B78" s="44">
        <v>2001</v>
      </c>
      <c r="C78" s="29">
        <v>0.03050925925925926</v>
      </c>
      <c r="D78" s="33">
        <v>35</v>
      </c>
      <c r="E78" s="43" t="s">
        <v>209</v>
      </c>
      <c r="F78" s="33" t="s">
        <v>189</v>
      </c>
    </row>
    <row r="79" spans="1:6" ht="15.75">
      <c r="A79" s="37" t="s">
        <v>278</v>
      </c>
      <c r="B79" s="44">
        <v>2000</v>
      </c>
      <c r="C79" s="29">
        <v>0.03061342592592593</v>
      </c>
      <c r="D79" s="33">
        <v>34.88</v>
      </c>
      <c r="E79" s="43" t="s">
        <v>169</v>
      </c>
      <c r="F79" s="33" t="s">
        <v>189</v>
      </c>
    </row>
    <row r="80" spans="1:6" ht="15.75">
      <c r="A80" s="37" t="s">
        <v>281</v>
      </c>
      <c r="B80" s="44">
        <v>2001</v>
      </c>
      <c r="C80" s="29">
        <v>0.0478125</v>
      </c>
      <c r="D80" s="33">
        <v>22.33</v>
      </c>
      <c r="E80" s="43" t="s">
        <v>219</v>
      </c>
      <c r="F80" s="33" t="s">
        <v>189</v>
      </c>
    </row>
    <row r="81" spans="1:6" ht="15.75">
      <c r="A81" s="37" t="s">
        <v>280</v>
      </c>
      <c r="B81" s="44">
        <v>2000</v>
      </c>
      <c r="C81" s="29">
        <v>0.04783564814814815</v>
      </c>
      <c r="D81" s="33">
        <v>22.32</v>
      </c>
      <c r="E81" s="43" t="s">
        <v>268</v>
      </c>
      <c r="F81" s="33" t="s">
        <v>189</v>
      </c>
    </row>
    <row r="82" spans="1:6" ht="15.75">
      <c r="A82" s="37" t="s">
        <v>325</v>
      </c>
      <c r="C82" s="29">
        <v>0.04787037037037037</v>
      </c>
      <c r="D82" s="33">
        <v>22.31</v>
      </c>
      <c r="E82" s="43" t="s">
        <v>268</v>
      </c>
      <c r="F82" s="33" t="s">
        <v>189</v>
      </c>
    </row>
    <row r="83" spans="1:6" ht="15.75">
      <c r="A83" s="37" t="s">
        <v>286</v>
      </c>
      <c r="B83" s="44">
        <v>1999</v>
      </c>
      <c r="C83" s="29">
        <v>0.04092592592592593</v>
      </c>
      <c r="D83" s="33">
        <v>35</v>
      </c>
      <c r="E83" s="43" t="s">
        <v>216</v>
      </c>
      <c r="F83" s="33" t="s">
        <v>186</v>
      </c>
    </row>
    <row r="84" spans="1:6" ht="15.75">
      <c r="A84" s="37" t="s">
        <v>283</v>
      </c>
      <c r="B84" s="44">
        <v>1998</v>
      </c>
      <c r="C84" s="29">
        <v>0.04120370370370371</v>
      </c>
      <c r="D84" s="33">
        <v>34.76</v>
      </c>
      <c r="E84" s="43" t="s">
        <v>284</v>
      </c>
      <c r="F84" s="33" t="s">
        <v>186</v>
      </c>
    </row>
    <row r="85" spans="1:6" ht="15.75">
      <c r="A85" s="35" t="s">
        <v>285</v>
      </c>
      <c r="B85" s="44">
        <v>1999</v>
      </c>
      <c r="C85" s="29">
        <v>0.046689814814814816</v>
      </c>
      <c r="D85" s="33">
        <v>30.68</v>
      </c>
      <c r="E85" s="39" t="s">
        <v>216</v>
      </c>
      <c r="F85" s="33" t="s">
        <v>186</v>
      </c>
    </row>
    <row r="86" spans="1:6" ht="15.75">
      <c r="A86" s="37" t="s">
        <v>326</v>
      </c>
      <c r="B86" s="44">
        <v>1998</v>
      </c>
      <c r="C86" s="29">
        <v>0.05887731481481481</v>
      </c>
      <c r="D86" s="33">
        <v>24.33</v>
      </c>
      <c r="E86" s="36" t="s">
        <v>207</v>
      </c>
      <c r="F86" s="33" t="s">
        <v>186</v>
      </c>
    </row>
    <row r="87" spans="1:6" ht="15.75">
      <c r="A87" s="37" t="s">
        <v>287</v>
      </c>
      <c r="B87" s="44">
        <v>1999</v>
      </c>
      <c r="C87" s="29" t="s">
        <v>235</v>
      </c>
      <c r="D87" s="33"/>
      <c r="E87" s="36" t="s">
        <v>284</v>
      </c>
      <c r="F87" s="33" t="s">
        <v>186</v>
      </c>
    </row>
    <row r="88" spans="1:6" ht="15.75">
      <c r="A88" s="37" t="s">
        <v>327</v>
      </c>
      <c r="B88" s="44">
        <v>1999</v>
      </c>
      <c r="C88" s="29">
        <v>0.04006944444444444</v>
      </c>
      <c r="D88" s="33">
        <v>35</v>
      </c>
      <c r="E88" s="36" t="s">
        <v>211</v>
      </c>
      <c r="F88" s="33" t="s">
        <v>190</v>
      </c>
    </row>
    <row r="89" spans="1:6" ht="15.75">
      <c r="A89" s="37" t="s">
        <v>290</v>
      </c>
      <c r="B89" s="44">
        <v>1999</v>
      </c>
      <c r="C89" s="29">
        <v>0.04289351851851852</v>
      </c>
      <c r="D89" s="33">
        <v>32.7</v>
      </c>
      <c r="E89" s="36" t="s">
        <v>268</v>
      </c>
      <c r="F89" s="33" t="s">
        <v>190</v>
      </c>
    </row>
    <row r="90" spans="1:6" ht="15.75">
      <c r="A90" s="37" t="s">
        <v>289</v>
      </c>
      <c r="B90" s="44">
        <v>1999</v>
      </c>
      <c r="C90" s="29">
        <v>0.043009259259259254</v>
      </c>
      <c r="D90" s="33">
        <v>32.61</v>
      </c>
      <c r="E90" s="36" t="s">
        <v>209</v>
      </c>
      <c r="F90" s="33" t="s">
        <v>190</v>
      </c>
    </row>
    <row r="91" spans="1:6" ht="15.75">
      <c r="A91" s="35" t="s">
        <v>180</v>
      </c>
      <c r="B91" s="44">
        <v>1998</v>
      </c>
      <c r="C91" s="29">
        <v>0.043090277777777776</v>
      </c>
      <c r="D91" s="33">
        <v>32.55</v>
      </c>
      <c r="E91" s="45" t="s">
        <v>211</v>
      </c>
      <c r="F91" s="33" t="s">
        <v>190</v>
      </c>
    </row>
    <row r="92" spans="1:6" ht="15.75">
      <c r="A92" s="37" t="s">
        <v>288</v>
      </c>
      <c r="B92" s="44">
        <v>1999</v>
      </c>
      <c r="C92" s="29">
        <v>0.04403935185185185</v>
      </c>
      <c r="D92" s="33">
        <v>31.84</v>
      </c>
      <c r="E92" s="46" t="s">
        <v>207</v>
      </c>
      <c r="F92" s="33" t="s">
        <v>190</v>
      </c>
    </row>
    <row r="93" spans="1:6" ht="15.75">
      <c r="A93" s="37" t="s">
        <v>182</v>
      </c>
      <c r="B93" s="44">
        <v>1999</v>
      </c>
      <c r="C93" s="29">
        <v>0.050833333333333335</v>
      </c>
      <c r="D93" s="33">
        <v>27.59</v>
      </c>
      <c r="E93" s="46" t="s">
        <v>211</v>
      </c>
      <c r="F93" s="33" t="s">
        <v>190</v>
      </c>
    </row>
    <row r="94" spans="1:6" ht="15.75">
      <c r="A94" s="37" t="s">
        <v>328</v>
      </c>
      <c r="B94" s="44">
        <v>1998</v>
      </c>
      <c r="C94" s="29">
        <v>0.05133101851851852</v>
      </c>
      <c r="D94" s="33">
        <v>27.32</v>
      </c>
      <c r="E94" s="46" t="s">
        <v>211</v>
      </c>
      <c r="F94" s="33" t="s">
        <v>190</v>
      </c>
    </row>
    <row r="95" spans="1:6" ht="15.75">
      <c r="A95" s="37" t="s">
        <v>329</v>
      </c>
      <c r="B95" s="44">
        <v>1998</v>
      </c>
      <c r="C95" s="29">
        <v>0.07752314814814815</v>
      </c>
      <c r="D95" s="33">
        <v>18.09</v>
      </c>
      <c r="E95" s="46" t="s">
        <v>219</v>
      </c>
      <c r="F95" s="33" t="s">
        <v>190</v>
      </c>
    </row>
    <row r="96" spans="1:6" ht="15.75">
      <c r="A96" s="37" t="s">
        <v>330</v>
      </c>
      <c r="B96" s="44">
        <v>1999</v>
      </c>
      <c r="C96" s="29">
        <v>0.07763888888888888</v>
      </c>
      <c r="D96" s="33">
        <v>18.06</v>
      </c>
      <c r="E96" s="46" t="s">
        <v>209</v>
      </c>
      <c r="F96" s="33" t="s">
        <v>190</v>
      </c>
    </row>
    <row r="97" spans="1:6" ht="15.75">
      <c r="A97" s="37" t="s">
        <v>331</v>
      </c>
      <c r="B97">
        <v>1995</v>
      </c>
      <c r="C97" s="34">
        <v>0.03923611111111111</v>
      </c>
      <c r="D97" s="33">
        <v>35</v>
      </c>
      <c r="E97" s="46" t="s">
        <v>169</v>
      </c>
      <c r="F97" s="33" t="s">
        <v>291</v>
      </c>
    </row>
    <row r="98" spans="1:6" ht="15.75">
      <c r="A98" s="40" t="s">
        <v>332</v>
      </c>
      <c r="B98">
        <v>1997</v>
      </c>
      <c r="C98" s="48">
        <v>0.04030092592592593</v>
      </c>
      <c r="D98" s="33">
        <v>34.08</v>
      </c>
      <c r="E98" s="47" t="s">
        <v>169</v>
      </c>
      <c r="F98" s="41" t="s">
        <v>291</v>
      </c>
    </row>
    <row r="99" spans="1:6" ht="15.75">
      <c r="A99" s="37" t="s">
        <v>178</v>
      </c>
      <c r="B99" s="44">
        <v>1995</v>
      </c>
      <c r="C99" s="29">
        <v>0.040532407407407406</v>
      </c>
      <c r="D99" s="33">
        <v>33.88</v>
      </c>
      <c r="E99" s="36" t="s">
        <v>169</v>
      </c>
      <c r="F99" s="33" t="s">
        <v>291</v>
      </c>
    </row>
    <row r="100" spans="1:6" ht="15.75">
      <c r="A100" s="37" t="s">
        <v>299</v>
      </c>
      <c r="B100" s="44">
        <v>1997</v>
      </c>
      <c r="C100" s="29">
        <v>0.04078703703703704</v>
      </c>
      <c r="D100" s="33">
        <v>33.67</v>
      </c>
      <c r="E100" s="36" t="s">
        <v>169</v>
      </c>
      <c r="F100" s="33" t="s">
        <v>291</v>
      </c>
    </row>
    <row r="101" spans="1:6" ht="15.75">
      <c r="A101" s="37" t="s">
        <v>168</v>
      </c>
      <c r="B101" s="44">
        <v>1995</v>
      </c>
      <c r="C101" s="29">
        <v>0.04527777777777778</v>
      </c>
      <c r="D101" s="33">
        <v>30.33</v>
      </c>
      <c r="E101" s="36" t="s">
        <v>169</v>
      </c>
      <c r="F101" s="33" t="s">
        <v>291</v>
      </c>
    </row>
    <row r="102" spans="1:6" ht="15.75">
      <c r="A102" s="37" t="s">
        <v>292</v>
      </c>
      <c r="B102" s="44">
        <v>2000</v>
      </c>
      <c r="C102" s="29">
        <v>0.04755787037037037</v>
      </c>
      <c r="D102" s="33">
        <v>28.88</v>
      </c>
      <c r="E102" s="36" t="s">
        <v>170</v>
      </c>
      <c r="F102" s="33" t="s">
        <v>291</v>
      </c>
    </row>
    <row r="103" spans="1:6" ht="15.75">
      <c r="A103" s="37" t="s">
        <v>166</v>
      </c>
      <c r="B103" s="44">
        <v>1986</v>
      </c>
      <c r="C103" s="29">
        <v>0.05311342592592593</v>
      </c>
      <c r="D103" s="33">
        <v>25.86</v>
      </c>
      <c r="E103" s="36" t="s">
        <v>167</v>
      </c>
      <c r="F103" s="33" t="s">
        <v>291</v>
      </c>
    </row>
    <row r="104" spans="1:6" ht="15.75">
      <c r="A104" s="37" t="s">
        <v>294</v>
      </c>
      <c r="B104" s="44">
        <v>1988</v>
      </c>
      <c r="C104" s="29">
        <v>0.05331018518518518</v>
      </c>
      <c r="D104" s="33">
        <v>25.76</v>
      </c>
      <c r="E104" s="36" t="s">
        <v>175</v>
      </c>
      <c r="F104" s="33" t="s">
        <v>291</v>
      </c>
    </row>
    <row r="105" spans="1:6" ht="15.75">
      <c r="A105" s="37" t="s">
        <v>295</v>
      </c>
      <c r="B105" s="44">
        <v>1995</v>
      </c>
      <c r="C105" s="29">
        <v>0.05578703703703703</v>
      </c>
      <c r="D105" s="33">
        <v>24.62</v>
      </c>
      <c r="E105" s="36" t="s">
        <v>296</v>
      </c>
      <c r="F105" s="33" t="s">
        <v>291</v>
      </c>
    </row>
    <row r="106" spans="1:6" ht="15.75">
      <c r="A106" s="37" t="s">
        <v>333</v>
      </c>
      <c r="B106" s="44">
        <v>1997</v>
      </c>
      <c r="C106" s="29">
        <v>0.05917824074074074</v>
      </c>
      <c r="D106" s="33">
        <v>23.21</v>
      </c>
      <c r="E106" s="36" t="s">
        <v>219</v>
      </c>
      <c r="F106" s="33" t="s">
        <v>291</v>
      </c>
    </row>
    <row r="107" spans="1:6" ht="15.75">
      <c r="A107" s="37" t="s">
        <v>174</v>
      </c>
      <c r="B107" s="44">
        <v>1995</v>
      </c>
      <c r="C107" s="29">
        <v>0.06331018518518518</v>
      </c>
      <c r="D107" s="33">
        <v>21.69</v>
      </c>
      <c r="E107" s="36" t="s">
        <v>175</v>
      </c>
      <c r="F107" s="33" t="s">
        <v>291</v>
      </c>
    </row>
    <row r="108" spans="1:6" ht="15.75">
      <c r="A108" s="37" t="s">
        <v>297</v>
      </c>
      <c r="B108" s="44">
        <v>1995</v>
      </c>
      <c r="C108" s="29">
        <v>0.07405092592592592</v>
      </c>
      <c r="D108" s="33">
        <v>18.54</v>
      </c>
      <c r="E108" s="36" t="s">
        <v>169</v>
      </c>
      <c r="F108" s="33" t="s">
        <v>291</v>
      </c>
    </row>
    <row r="109" spans="1:6" ht="15.75">
      <c r="A109" s="37" t="s">
        <v>172</v>
      </c>
      <c r="B109" s="44">
        <v>1972</v>
      </c>
      <c r="C109" s="29">
        <v>0.08150462962962964</v>
      </c>
      <c r="D109" s="33">
        <v>16.85</v>
      </c>
      <c r="E109" s="36" t="s">
        <v>298</v>
      </c>
      <c r="F109" s="33" t="s">
        <v>291</v>
      </c>
    </row>
    <row r="110" spans="1:6" ht="15.75">
      <c r="A110" s="37" t="s">
        <v>177</v>
      </c>
      <c r="B110" s="44">
        <v>1989</v>
      </c>
      <c r="C110" s="33" t="s">
        <v>235</v>
      </c>
      <c r="D110" s="33"/>
      <c r="E110" s="36" t="s">
        <v>173</v>
      </c>
      <c r="F110" s="33" t="s">
        <v>291</v>
      </c>
    </row>
    <row r="111" spans="1:6" ht="15.75">
      <c r="A111" s="37" t="s">
        <v>300</v>
      </c>
      <c r="B111">
        <v>1996</v>
      </c>
      <c r="C111" s="29">
        <v>0.050625</v>
      </c>
      <c r="D111" s="33">
        <v>35</v>
      </c>
      <c r="E111" s="36" t="s">
        <v>335</v>
      </c>
      <c r="F111" s="33" t="s">
        <v>191</v>
      </c>
    </row>
    <row r="112" spans="1:6" ht="15.75">
      <c r="A112" s="38" t="s">
        <v>179</v>
      </c>
      <c r="B112">
        <v>1996</v>
      </c>
      <c r="C112" s="29">
        <v>0.05121527777777778</v>
      </c>
      <c r="D112" s="33">
        <v>34.6</v>
      </c>
      <c r="E112" s="45" t="s">
        <v>171</v>
      </c>
      <c r="F112" s="33" t="s">
        <v>191</v>
      </c>
    </row>
    <row r="113" spans="1:6" ht="15.75">
      <c r="A113" s="38" t="s">
        <v>304</v>
      </c>
      <c r="B113">
        <v>1995</v>
      </c>
      <c r="C113" s="29">
        <v>0.053969907407407404</v>
      </c>
      <c r="D113" s="33">
        <v>32.83</v>
      </c>
      <c r="E113" s="46" t="s">
        <v>307</v>
      </c>
      <c r="F113" s="33" t="s">
        <v>191</v>
      </c>
    </row>
    <row r="114" spans="1:6" ht="15.75">
      <c r="A114" s="38" t="s">
        <v>301</v>
      </c>
      <c r="B114">
        <v>1996</v>
      </c>
      <c r="C114" s="29">
        <v>0.06303240740740741</v>
      </c>
      <c r="D114" s="33">
        <v>28.11</v>
      </c>
      <c r="E114" s="46" t="s">
        <v>207</v>
      </c>
      <c r="F114" s="33" t="s">
        <v>191</v>
      </c>
    </row>
    <row r="115" spans="1:6" ht="15.75">
      <c r="A115" s="38" t="s">
        <v>302</v>
      </c>
      <c r="B115">
        <v>1997</v>
      </c>
      <c r="C115" s="29">
        <v>0.06966435185185185</v>
      </c>
      <c r="D115" s="33">
        <v>25.43</v>
      </c>
      <c r="E115" s="46" t="s">
        <v>307</v>
      </c>
      <c r="F115" s="33" t="s">
        <v>191</v>
      </c>
    </row>
    <row r="116" spans="1:6" ht="15.75">
      <c r="A116" s="38" t="s">
        <v>305</v>
      </c>
      <c r="B116">
        <v>1996</v>
      </c>
      <c r="C116" s="29">
        <v>0.06967592592592593</v>
      </c>
      <c r="D116" s="33">
        <v>25.43</v>
      </c>
      <c r="E116" s="46" t="s">
        <v>307</v>
      </c>
      <c r="F116" s="33" t="s">
        <v>191</v>
      </c>
    </row>
    <row r="117" spans="1:6" ht="15.75">
      <c r="A117" s="38" t="s">
        <v>303</v>
      </c>
      <c r="B117">
        <v>1995</v>
      </c>
      <c r="C117" s="29">
        <v>0.08545138888888888</v>
      </c>
      <c r="D117" s="33">
        <v>20.74</v>
      </c>
      <c r="E117" s="46" t="s">
        <v>169</v>
      </c>
      <c r="F117" s="33" t="s">
        <v>191</v>
      </c>
    </row>
    <row r="118" spans="1:6" ht="15.75">
      <c r="A118" s="38" t="s">
        <v>306</v>
      </c>
      <c r="B118">
        <v>1995</v>
      </c>
      <c r="C118" s="33" t="s">
        <v>235</v>
      </c>
      <c r="D118" s="33"/>
      <c r="E118" s="46" t="s">
        <v>169</v>
      </c>
      <c r="F118" s="33" t="s">
        <v>191</v>
      </c>
    </row>
    <row r="119" spans="1:6" ht="15.75">
      <c r="A119" s="38"/>
      <c r="C119" s="29"/>
      <c r="D119" s="33"/>
      <c r="E119" s="46"/>
      <c r="F119" s="33"/>
    </row>
    <row r="120" spans="1:6" ht="15.75">
      <c r="A120" s="38"/>
      <c r="C120" s="29"/>
      <c r="D120" s="33"/>
      <c r="E120" s="46"/>
      <c r="F120" s="33"/>
    </row>
    <row r="121" spans="1:6" ht="15.75">
      <c r="A121" s="38"/>
      <c r="C121" s="29"/>
      <c r="D121" s="33"/>
      <c r="E121" s="46"/>
      <c r="F121" s="33"/>
    </row>
    <row r="122" spans="1:6" ht="15.75">
      <c r="A122" s="33"/>
      <c r="C122" s="29"/>
      <c r="D122" s="33"/>
      <c r="E122" s="33"/>
      <c r="F122" s="33"/>
    </row>
    <row r="123" spans="1:6" ht="15.75">
      <c r="A123" s="33"/>
      <c r="C123" s="29"/>
      <c r="D123" s="33"/>
      <c r="E123" s="33"/>
      <c r="F123" s="33"/>
    </row>
    <row r="124" spans="1:6" ht="15.75">
      <c r="A124" s="33"/>
      <c r="C124" s="29"/>
      <c r="D124" s="33"/>
      <c r="E124" s="33"/>
      <c r="F124" s="33"/>
    </row>
    <row r="125" spans="1:6" ht="15.75">
      <c r="A125" s="33"/>
      <c r="C125" s="29"/>
      <c r="D125" s="33"/>
      <c r="E125" s="33"/>
      <c r="F125" s="33"/>
    </row>
    <row r="126" spans="1:6" ht="15.75">
      <c r="A126" s="33"/>
      <c r="C126" s="29"/>
      <c r="D126" s="33"/>
      <c r="E126" s="33"/>
      <c r="F126" s="33"/>
    </row>
    <row r="127" spans="1:6" ht="15.75">
      <c r="A127" s="33"/>
      <c r="C127" s="29"/>
      <c r="D127" s="33"/>
      <c r="E127" s="33"/>
      <c r="F127" s="33"/>
    </row>
    <row r="128" spans="1:6" ht="15.75">
      <c r="A128" s="33"/>
      <c r="C128" s="29"/>
      <c r="D128" s="33"/>
      <c r="E128" s="33"/>
      <c r="F128" s="33"/>
    </row>
    <row r="129" spans="1:6" ht="15.75">
      <c r="A129" s="33"/>
      <c r="C129" s="29"/>
      <c r="D129" s="33"/>
      <c r="E129" s="33"/>
      <c r="F129" s="33"/>
    </row>
    <row r="130" spans="1:6" ht="15.75">
      <c r="A130" s="33"/>
      <c r="C130" s="29"/>
      <c r="D130" s="33"/>
      <c r="E130" s="33"/>
      <c r="F130" s="33"/>
    </row>
    <row r="131" spans="1:6" ht="15.75">
      <c r="A131" s="33"/>
      <c r="C131" s="29"/>
      <c r="D131" s="33"/>
      <c r="E131" s="33"/>
      <c r="F131" s="33"/>
    </row>
    <row r="132" spans="1:6" ht="15.75">
      <c r="A132" s="33"/>
      <c r="C132" s="29"/>
      <c r="D132" s="33"/>
      <c r="E132" s="33"/>
      <c r="F132" s="33"/>
    </row>
    <row r="133" spans="1:6" ht="15.75">
      <c r="A133" s="33"/>
      <c r="C133" s="29"/>
      <c r="D133" s="33"/>
      <c r="E133" s="33"/>
      <c r="F133" s="33"/>
    </row>
    <row r="134" spans="1:6" ht="15.75">
      <c r="A134" s="33"/>
      <c r="C134" s="29"/>
      <c r="D134" s="33"/>
      <c r="E134" s="33"/>
      <c r="F134" s="33"/>
    </row>
    <row r="135" spans="1:6" ht="15.75">
      <c r="A135" s="33"/>
      <c r="C135" s="29"/>
      <c r="D135" s="33"/>
      <c r="E135" s="33"/>
      <c r="F135" s="33"/>
    </row>
    <row r="136" spans="1:6" ht="15.75">
      <c r="A136" s="33"/>
      <c r="C136" s="29"/>
      <c r="D136" s="33"/>
      <c r="E136" s="33"/>
      <c r="F136" s="33"/>
    </row>
    <row r="137" spans="1:6" ht="15.75">
      <c r="A137" s="33"/>
      <c r="C137" s="29"/>
      <c r="D137" s="33"/>
      <c r="E137" s="33"/>
      <c r="F137" s="33"/>
    </row>
    <row r="138" spans="1:6" ht="15.75">
      <c r="A138" s="33"/>
      <c r="C138" s="29"/>
      <c r="D138" s="33"/>
      <c r="E138" s="33"/>
      <c r="F138" s="33"/>
    </row>
    <row r="139" spans="1:6" ht="15.75">
      <c r="A139" s="33"/>
      <c r="C139" s="29"/>
      <c r="D139" s="33"/>
      <c r="E139" s="33"/>
      <c r="F139" s="33"/>
    </row>
    <row r="140" spans="1:6" ht="15.75">
      <c r="A140" s="33"/>
      <c r="C140" s="29"/>
      <c r="D140" s="33"/>
      <c r="E140" s="33"/>
      <c r="F140" s="33"/>
    </row>
    <row r="141" spans="1:6" ht="15.75">
      <c r="A141" s="33"/>
      <c r="C141" s="29"/>
      <c r="D141" s="33"/>
      <c r="E141" s="33"/>
      <c r="F141" s="33"/>
    </row>
    <row r="142" spans="1:6" ht="15.75">
      <c r="A142" s="33"/>
      <c r="C142" s="29"/>
      <c r="D142" s="33"/>
      <c r="E142" s="33"/>
      <c r="F142" s="33"/>
    </row>
    <row r="143" spans="1:6" ht="15.75">
      <c r="A143" s="33"/>
      <c r="C143" s="29"/>
      <c r="D143" s="33"/>
      <c r="E143" s="33"/>
      <c r="F143" s="33"/>
    </row>
    <row r="144" spans="1:6" ht="15.75">
      <c r="A144" s="33"/>
      <c r="C144" s="29"/>
      <c r="D144" s="33"/>
      <c r="E144" s="33"/>
      <c r="F144" s="33"/>
    </row>
    <row r="145" spans="1:6" ht="15.75">
      <c r="A145" s="33"/>
      <c r="C145" s="29"/>
      <c r="D145" s="33"/>
      <c r="E145" s="33"/>
      <c r="F145" s="33"/>
    </row>
    <row r="146" spans="1:6" ht="15.75">
      <c r="A146" s="33"/>
      <c r="C146" s="29"/>
      <c r="D146" s="33"/>
      <c r="E146" s="33"/>
      <c r="F146" s="33"/>
    </row>
    <row r="147" spans="1:6" ht="15.75">
      <c r="A147" s="33"/>
      <c r="C147" s="29"/>
      <c r="D147" s="33"/>
      <c r="E147" s="33"/>
      <c r="F147" s="33"/>
    </row>
    <row r="148" spans="1:6" ht="15.75">
      <c r="A148" s="33"/>
      <c r="C148" s="29"/>
      <c r="D148" s="33"/>
      <c r="E148" s="33"/>
      <c r="F148" s="33"/>
    </row>
    <row r="149" spans="1:6" ht="15.75">
      <c r="A149" s="33"/>
      <c r="C149" s="29"/>
      <c r="D149" s="33"/>
      <c r="E149" s="33"/>
      <c r="F149" s="33"/>
    </row>
    <row r="150" spans="1:6" ht="15.75">
      <c r="A150" s="33"/>
      <c r="C150" s="29"/>
      <c r="D150" s="33"/>
      <c r="E150" s="33"/>
      <c r="F150" s="33"/>
    </row>
    <row r="151" spans="1:6" ht="15.75">
      <c r="A151" s="33"/>
      <c r="C151" s="29"/>
      <c r="D151" s="33"/>
      <c r="E151" s="33"/>
      <c r="F151" s="33"/>
    </row>
    <row r="152" spans="1:6" ht="15.75">
      <c r="A152" s="33"/>
      <c r="C152" s="29"/>
      <c r="D152" s="33"/>
      <c r="E152" s="33"/>
      <c r="F152" s="33"/>
    </row>
    <row r="153" spans="1:6" ht="15.75">
      <c r="A153" s="33"/>
      <c r="C153" s="29"/>
      <c r="D153" s="33"/>
      <c r="E153" s="33"/>
      <c r="F153" s="33"/>
    </row>
    <row r="154" spans="1:6" ht="15.75">
      <c r="A154" s="33"/>
      <c r="C154" s="29"/>
      <c r="D154" s="33"/>
      <c r="E154" s="33"/>
      <c r="F154" s="33"/>
    </row>
    <row r="155" spans="1:6" ht="15.75">
      <c r="A155" s="33"/>
      <c r="C155" s="29"/>
      <c r="D155" s="33"/>
      <c r="E155" s="33"/>
      <c r="F155" s="33"/>
    </row>
    <row r="156" spans="1:6" ht="15.75">
      <c r="A156" s="33"/>
      <c r="C156" s="29"/>
      <c r="D156" s="33"/>
      <c r="E156" s="33"/>
      <c r="F156" s="33"/>
    </row>
    <row r="157" spans="1:6" ht="15.75">
      <c r="A157" s="33"/>
      <c r="C157" s="29"/>
      <c r="D157" s="33"/>
      <c r="E157" s="33"/>
      <c r="F157" s="33"/>
    </row>
    <row r="158" spans="1:6" ht="15.75">
      <c r="A158" s="33"/>
      <c r="C158" s="29"/>
      <c r="D158" s="33"/>
      <c r="E158" s="33"/>
      <c r="F158" s="33"/>
    </row>
    <row r="159" spans="1:6" ht="15.75">
      <c r="A159" s="33"/>
      <c r="C159" s="29"/>
      <c r="D159" s="33"/>
      <c r="E159" s="33"/>
      <c r="F159" s="33"/>
    </row>
    <row r="160" spans="1:6" ht="15.75">
      <c r="A160" s="33"/>
      <c r="C160" s="29"/>
      <c r="D160" s="33"/>
      <c r="E160" s="33"/>
      <c r="F160" s="33"/>
    </row>
    <row r="161" spans="1:6" ht="15.75">
      <c r="A161" s="33"/>
      <c r="C161" s="29"/>
      <c r="D161" s="33"/>
      <c r="E161" s="33"/>
      <c r="F161" s="33"/>
    </row>
    <row r="162" spans="1:6" ht="15.75">
      <c r="A162" s="33"/>
      <c r="C162" s="29"/>
      <c r="D162" s="33"/>
      <c r="E162" s="33"/>
      <c r="F162" s="33"/>
    </row>
    <row r="163" spans="1:6" ht="15.75">
      <c r="A163" s="33"/>
      <c r="C163" s="29"/>
      <c r="D163" s="33"/>
      <c r="E163" s="33"/>
      <c r="F163" s="33"/>
    </row>
    <row r="164" spans="1:6" ht="15.75">
      <c r="A164" s="33"/>
      <c r="C164" s="29"/>
      <c r="D164" s="33"/>
      <c r="E164" s="33"/>
      <c r="F164" s="33"/>
    </row>
    <row r="165" spans="1:6" ht="15.75">
      <c r="A165" s="33"/>
      <c r="C165" s="29"/>
      <c r="D165" s="33"/>
      <c r="E165" s="33"/>
      <c r="F165" s="33"/>
    </row>
    <row r="166" spans="1:6" ht="15.75">
      <c r="A166" s="33"/>
      <c r="C166" s="29"/>
      <c r="D166" s="33"/>
      <c r="E166" s="33"/>
      <c r="F166" s="33"/>
    </row>
    <row r="167" spans="1:6" ht="15.75">
      <c r="A167" s="33"/>
      <c r="C167" s="29"/>
      <c r="D167" s="33"/>
      <c r="E167" s="33"/>
      <c r="F167" s="33"/>
    </row>
    <row r="168" spans="1:6" ht="15.75">
      <c r="A168" s="33"/>
      <c r="C168" s="29"/>
      <c r="D168" s="33"/>
      <c r="E168" s="33"/>
      <c r="F168" s="33"/>
    </row>
    <row r="169" spans="1:6" ht="15.75">
      <c r="A169" s="33"/>
      <c r="C169" s="29"/>
      <c r="D169" s="33"/>
      <c r="E169" s="33"/>
      <c r="F169" s="33"/>
    </row>
    <row r="170" spans="1:6" ht="15.75">
      <c r="A170" s="33"/>
      <c r="C170" s="29"/>
      <c r="D170" s="33"/>
      <c r="E170" s="33"/>
      <c r="F170" s="33"/>
    </row>
    <row r="171" spans="1:6" ht="15.75">
      <c r="A171" s="33"/>
      <c r="C171" s="29"/>
      <c r="D171" s="33"/>
      <c r="E171" s="33"/>
      <c r="F171" s="33"/>
    </row>
    <row r="172" spans="1:6" ht="15.75">
      <c r="A172" s="33"/>
      <c r="C172" s="29"/>
      <c r="D172" s="33"/>
      <c r="E172" s="33"/>
      <c r="F172" s="33"/>
    </row>
    <row r="173" spans="1:6" ht="15.75">
      <c r="A173" s="33"/>
      <c r="C173" s="29"/>
      <c r="D173" s="33"/>
      <c r="E173" s="33"/>
      <c r="F173" s="33"/>
    </row>
    <row r="174" spans="1:6" ht="15.75">
      <c r="A174" s="33"/>
      <c r="C174" s="29"/>
      <c r="D174" s="33"/>
      <c r="E174" s="33"/>
      <c r="F174" s="33"/>
    </row>
    <row r="175" spans="1:6" ht="15.75">
      <c r="A175" s="33"/>
      <c r="C175" s="29"/>
      <c r="D175" s="33"/>
      <c r="E175" s="33"/>
      <c r="F175" s="33"/>
    </row>
    <row r="176" spans="1:6" ht="15.75">
      <c r="A176" s="33"/>
      <c r="C176" s="29"/>
      <c r="D176" s="33"/>
      <c r="E176" s="33"/>
      <c r="F176" s="33"/>
    </row>
    <row r="177" spans="1:6" ht="15.75">
      <c r="A177" s="33"/>
      <c r="C177" s="29"/>
      <c r="D177" s="33"/>
      <c r="E177" s="33"/>
      <c r="F177" s="33"/>
    </row>
    <row r="178" spans="1:6" ht="15.75">
      <c r="A178" s="33"/>
      <c r="C178" s="29"/>
      <c r="D178" s="33"/>
      <c r="E178" s="33"/>
      <c r="F178" s="33"/>
    </row>
    <row r="179" spans="1:6" ht="15.75">
      <c r="A179" s="33"/>
      <c r="C179" s="29"/>
      <c r="D179" s="33"/>
      <c r="E179" s="33"/>
      <c r="F179" s="33"/>
    </row>
    <row r="180" spans="1:6" ht="15.75">
      <c r="A180" s="33"/>
      <c r="C180" s="29"/>
      <c r="D180" s="33"/>
      <c r="E180" s="33"/>
      <c r="F180" s="33"/>
    </row>
    <row r="181" spans="1:6" ht="15.75">
      <c r="A181" s="33"/>
      <c r="C181" s="29"/>
      <c r="D181" s="33"/>
      <c r="E181" s="33"/>
      <c r="F181" s="33"/>
    </row>
    <row r="182" spans="1:6" ht="15.75">
      <c r="A182" s="33"/>
      <c r="C182" s="29"/>
      <c r="D182" s="33"/>
      <c r="E182" s="33"/>
      <c r="F182" s="33"/>
    </row>
    <row r="183" spans="1:6" ht="15.75">
      <c r="A183" s="33"/>
      <c r="C183" s="29"/>
      <c r="D183" s="33"/>
      <c r="E183" s="33"/>
      <c r="F183" s="33"/>
    </row>
    <row r="184" spans="1:6" ht="15.75">
      <c r="A184" s="33"/>
      <c r="C184" s="29"/>
      <c r="D184" s="33"/>
      <c r="E184" s="33"/>
      <c r="F184" s="33"/>
    </row>
    <row r="185" spans="1:6" ht="15.75">
      <c r="A185" s="33"/>
      <c r="C185" s="29"/>
      <c r="D185" s="33"/>
      <c r="E185" s="33"/>
      <c r="F185" s="33"/>
    </row>
    <row r="186" spans="1:6" ht="15.75">
      <c r="A186" s="33"/>
      <c r="C186" s="29"/>
      <c r="D186" s="33"/>
      <c r="E186" s="33"/>
      <c r="F186" s="33"/>
    </row>
    <row r="187" spans="1:6" ht="15.75">
      <c r="A187" s="33"/>
      <c r="C187" s="29"/>
      <c r="D187" s="33"/>
      <c r="E187" s="33"/>
      <c r="F187" s="33"/>
    </row>
    <row r="188" spans="1:6" ht="15.75">
      <c r="A188" s="33"/>
      <c r="C188" s="29"/>
      <c r="D188" s="33"/>
      <c r="E188" s="33"/>
      <c r="F188" s="33"/>
    </row>
    <row r="189" spans="1:6" ht="15.75">
      <c r="A189" s="33"/>
      <c r="C189" s="29"/>
      <c r="D189" s="33"/>
      <c r="E189" s="33"/>
      <c r="F189" s="33"/>
    </row>
    <row r="190" spans="1:6" ht="15.75">
      <c r="A190" s="33"/>
      <c r="C190" s="29"/>
      <c r="D190" s="33"/>
      <c r="E190" s="33"/>
      <c r="F190" s="33"/>
    </row>
    <row r="191" spans="1:6" ht="15.75">
      <c r="A191" s="33"/>
      <c r="C191" s="29"/>
      <c r="D191" s="33"/>
      <c r="E191" s="33"/>
      <c r="F191" s="33"/>
    </row>
    <row r="192" spans="1:6" ht="15.75">
      <c r="A192" s="33"/>
      <c r="C192" s="29"/>
      <c r="D192" s="33"/>
      <c r="E192" s="33"/>
      <c r="F192" s="33"/>
    </row>
    <row r="193" spans="1:6" ht="15.75">
      <c r="A193" s="33"/>
      <c r="C193" s="29"/>
      <c r="D193" s="33"/>
      <c r="E193" s="33"/>
      <c r="F193" s="33"/>
    </row>
    <row r="194" spans="1:6" ht="15.75">
      <c r="A194" s="33"/>
      <c r="C194" s="29"/>
      <c r="D194" s="33"/>
      <c r="E194" s="33"/>
      <c r="F194" s="33"/>
    </row>
    <row r="195" spans="1:6" ht="15.75">
      <c r="A195" s="33"/>
      <c r="C195" s="29"/>
      <c r="D195" s="33"/>
      <c r="E195" s="33"/>
      <c r="F195" s="33"/>
    </row>
    <row r="196" spans="1:6" ht="15.75">
      <c r="A196" s="33"/>
      <c r="C196" s="29"/>
      <c r="D196" s="33"/>
      <c r="E196" s="33"/>
      <c r="F196" s="33"/>
    </row>
    <row r="197" spans="1:6" ht="15.75">
      <c r="A197" s="33"/>
      <c r="C197" s="29"/>
      <c r="D197" s="33"/>
      <c r="E197" s="33"/>
      <c r="F197" s="33"/>
    </row>
    <row r="198" spans="1:6" ht="15.75">
      <c r="A198" s="33"/>
      <c r="C198" s="29"/>
      <c r="D198" s="33"/>
      <c r="E198" s="33"/>
      <c r="F198" s="33"/>
    </row>
    <row r="199" spans="1:6" ht="15.75">
      <c r="A199" s="33"/>
      <c r="C199" s="29"/>
      <c r="D199" s="33"/>
      <c r="E199" s="33"/>
      <c r="F199" s="33"/>
    </row>
    <row r="200" spans="1:6" ht="15.75">
      <c r="A200" s="33"/>
      <c r="C200" s="29"/>
      <c r="D200" s="33"/>
      <c r="E200" s="33"/>
      <c r="F200" s="33"/>
    </row>
    <row r="201" spans="1:6" ht="15.75">
      <c r="A201" s="33"/>
      <c r="C201" s="29"/>
      <c r="D201" s="33"/>
      <c r="E201" s="33"/>
      <c r="F201" s="33"/>
    </row>
    <row r="202" spans="1:6" ht="15.75">
      <c r="A202" s="33"/>
      <c r="C202" s="29"/>
      <c r="D202" s="33"/>
      <c r="E202" s="33"/>
      <c r="F202" s="33"/>
    </row>
    <row r="203" spans="1:6" ht="15.75">
      <c r="A203" s="33"/>
      <c r="C203" s="29"/>
      <c r="D203" s="33"/>
      <c r="E203" s="33"/>
      <c r="F203" s="33"/>
    </row>
    <row r="204" spans="1:6" ht="15.75">
      <c r="A204" s="33"/>
      <c r="C204" s="29"/>
      <c r="D204" s="33"/>
      <c r="E204" s="33"/>
      <c r="F204" s="33"/>
    </row>
    <row r="205" spans="1:6" ht="15.75">
      <c r="A205" s="33"/>
      <c r="C205" s="29"/>
      <c r="D205" s="33"/>
      <c r="E205" s="33"/>
      <c r="F205" s="33"/>
    </row>
    <row r="206" spans="1:6" ht="15.75">
      <c r="A206" s="33"/>
      <c r="C206" s="29"/>
      <c r="D206" s="33"/>
      <c r="E206" s="33"/>
      <c r="F206" s="33"/>
    </row>
    <row r="207" spans="1:6" ht="15.75">
      <c r="A207" s="33"/>
      <c r="C207" s="29"/>
      <c r="D207" s="33"/>
      <c r="E207" s="33"/>
      <c r="F207" s="33"/>
    </row>
    <row r="208" spans="1:6" ht="15.75">
      <c r="A208" s="33"/>
      <c r="C208" s="29"/>
      <c r="D208" s="33"/>
      <c r="E208" s="33"/>
      <c r="F208" s="33"/>
    </row>
    <row r="209" spans="1:6" ht="15.75">
      <c r="A209" s="33"/>
      <c r="C209" s="29"/>
      <c r="D209" s="33"/>
      <c r="E209" s="33"/>
      <c r="F209" s="33"/>
    </row>
    <row r="210" spans="1:6" ht="15.75">
      <c r="A210" s="33"/>
      <c r="C210" s="29"/>
      <c r="D210" s="33"/>
      <c r="E210" s="33"/>
      <c r="F210" s="33"/>
    </row>
    <row r="211" spans="1:6" ht="15.75">
      <c r="A211" s="33"/>
      <c r="C211" s="29"/>
      <c r="D211" s="33"/>
      <c r="E211" s="33"/>
      <c r="F211" s="33"/>
    </row>
    <row r="212" spans="1:6" ht="15.75">
      <c r="A212" s="33"/>
      <c r="C212" s="29"/>
      <c r="D212" s="33"/>
      <c r="E212" s="33"/>
      <c r="F212" s="33"/>
    </row>
    <row r="213" spans="1:6" ht="15.75">
      <c r="A213" s="33"/>
      <c r="C213" s="29"/>
      <c r="D213" s="33"/>
      <c r="E213" s="33"/>
      <c r="F213" s="33"/>
    </row>
    <row r="214" spans="1:6" ht="15.75">
      <c r="A214" s="33"/>
      <c r="C214" s="29"/>
      <c r="D214" s="33"/>
      <c r="E214" s="33"/>
      <c r="F214" s="33"/>
    </row>
    <row r="215" spans="1:6" ht="15.75">
      <c r="A215" s="33"/>
      <c r="C215" s="29"/>
      <c r="D215" s="33"/>
      <c r="E215" s="33"/>
      <c r="F215" s="33"/>
    </row>
    <row r="216" spans="1:6" ht="15.75">
      <c r="A216" s="33"/>
      <c r="C216" s="29"/>
      <c r="D216" s="33"/>
      <c r="E216" s="33"/>
      <c r="F216" s="33"/>
    </row>
    <row r="217" spans="1:6" ht="15.75">
      <c r="A217" s="33"/>
      <c r="C217" s="29"/>
      <c r="D217" s="33"/>
      <c r="E217" s="33"/>
      <c r="F217" s="33"/>
    </row>
    <row r="218" spans="1:6" ht="15.75">
      <c r="A218" s="33"/>
      <c r="C218" s="29"/>
      <c r="D218" s="33"/>
      <c r="E218" s="33"/>
      <c r="F218" s="33"/>
    </row>
    <row r="219" spans="1:6" ht="15.75">
      <c r="A219" s="33"/>
      <c r="C219" s="29"/>
      <c r="D219" s="33"/>
      <c r="E219" s="33"/>
      <c r="F219" s="33"/>
    </row>
    <row r="220" spans="1:6" ht="15.75">
      <c r="A220" s="33"/>
      <c r="C220" s="29"/>
      <c r="D220" s="33"/>
      <c r="E220" s="33"/>
      <c r="F220" s="33"/>
    </row>
    <row r="221" spans="1:6" ht="15.75">
      <c r="A221" s="33"/>
      <c r="C221" s="29"/>
      <c r="D221" s="33"/>
      <c r="E221" s="33"/>
      <c r="F221" s="33"/>
    </row>
    <row r="222" spans="1:6" ht="15.75">
      <c r="A222" s="33"/>
      <c r="C222" s="29"/>
      <c r="D222" s="33"/>
      <c r="E222" s="33"/>
      <c r="F222" s="33"/>
    </row>
    <row r="223" spans="1:6" ht="15.75">
      <c r="A223" s="33"/>
      <c r="C223" s="29"/>
      <c r="D223" s="33"/>
      <c r="E223" s="33"/>
      <c r="F223" s="33"/>
    </row>
    <row r="224" spans="1:6" ht="15.75">
      <c r="A224" s="33"/>
      <c r="C224" s="29"/>
      <c r="D224" s="33"/>
      <c r="E224" s="33"/>
      <c r="F224" s="33"/>
    </row>
    <row r="225" spans="1:6" ht="15.75">
      <c r="A225" s="33"/>
      <c r="C225" s="29"/>
      <c r="D225" s="33"/>
      <c r="E225" s="33"/>
      <c r="F225" s="33"/>
    </row>
    <row r="226" spans="1:6" ht="15.75">
      <c r="A226" s="33"/>
      <c r="C226" s="29"/>
      <c r="D226" s="33"/>
      <c r="E226" s="33"/>
      <c r="F226" s="33"/>
    </row>
    <row r="227" spans="1:6" ht="15.75">
      <c r="A227" s="33"/>
      <c r="C227" s="29"/>
      <c r="D227" s="33"/>
      <c r="E227" s="33"/>
      <c r="F227" s="33"/>
    </row>
    <row r="228" spans="1:6" ht="15.75">
      <c r="A228" s="33"/>
      <c r="C228" s="29"/>
      <c r="D228" s="33"/>
      <c r="E228" s="33"/>
      <c r="F228" s="33"/>
    </row>
    <row r="229" spans="1:6" ht="15.75">
      <c r="A229" s="33"/>
      <c r="C229" s="29"/>
      <c r="D229" s="33"/>
      <c r="E229" s="33"/>
      <c r="F229" s="33"/>
    </row>
    <row r="230" spans="1:6" ht="15.75">
      <c r="A230" s="33"/>
      <c r="C230" s="29"/>
      <c r="D230" s="33"/>
      <c r="E230" s="33"/>
      <c r="F230" s="33"/>
    </row>
    <row r="231" spans="1:6" ht="15.75">
      <c r="A231" s="33"/>
      <c r="C231" s="29"/>
      <c r="D231" s="33"/>
      <c r="E231" s="33"/>
      <c r="F231" s="33"/>
    </row>
    <row r="232" spans="1:6" ht="15.75">
      <c r="A232" s="33"/>
      <c r="C232" s="29"/>
      <c r="D232" s="33"/>
      <c r="E232" s="33"/>
      <c r="F232" s="33"/>
    </row>
    <row r="233" spans="1:6" ht="15.75">
      <c r="A233" s="33"/>
      <c r="C233" s="29"/>
      <c r="D233" s="33"/>
      <c r="E233" s="33"/>
      <c r="F233" s="33"/>
    </row>
    <row r="234" spans="1:6" ht="15.75">
      <c r="A234" s="33"/>
      <c r="C234" s="29"/>
      <c r="D234" s="33"/>
      <c r="E234" s="33"/>
      <c r="F234" s="33"/>
    </row>
    <row r="235" spans="1:6" ht="15.75">
      <c r="A235" s="33"/>
      <c r="C235" s="29"/>
      <c r="D235" s="33"/>
      <c r="E235" s="33"/>
      <c r="F235" s="33"/>
    </row>
    <row r="236" spans="1:6" ht="15.75">
      <c r="A236" s="33"/>
      <c r="C236" s="29"/>
      <c r="D236" s="33"/>
      <c r="E236" s="33"/>
      <c r="F236" s="33"/>
    </row>
    <row r="237" spans="1:6" ht="15.75">
      <c r="A237" s="33"/>
      <c r="C237" s="29"/>
      <c r="D237" s="33"/>
      <c r="E237" s="33"/>
      <c r="F237" s="33"/>
    </row>
    <row r="238" spans="1:6" ht="15.75">
      <c r="A238" s="33"/>
      <c r="C238" s="29"/>
      <c r="D238" s="33"/>
      <c r="E238" s="33"/>
      <c r="F238" s="33"/>
    </row>
    <row r="239" spans="1:6" ht="15.75">
      <c r="A239" s="33"/>
      <c r="C239" s="29"/>
      <c r="D239" s="33"/>
      <c r="E239" s="33"/>
      <c r="F239" s="33"/>
    </row>
    <row r="240" spans="1:6" ht="15.75">
      <c r="A240" s="33"/>
      <c r="C240" s="29"/>
      <c r="D240" s="33"/>
      <c r="E240" s="33"/>
      <c r="F240" s="33"/>
    </row>
    <row r="241" spans="1:6" ht="15.75">
      <c r="A241" s="33"/>
      <c r="C241" s="29"/>
      <c r="D241" s="33"/>
      <c r="E241" s="33"/>
      <c r="F241" s="33"/>
    </row>
    <row r="242" spans="1:6" ht="15.75">
      <c r="A242" s="33"/>
      <c r="C242" s="29"/>
      <c r="D242" s="33"/>
      <c r="E242" s="33"/>
      <c r="F242" s="33"/>
    </row>
    <row r="243" spans="1:6" ht="15.75">
      <c r="A243" s="33"/>
      <c r="C243" s="29"/>
      <c r="D243" s="33"/>
      <c r="E243" s="33"/>
      <c r="F243" s="33"/>
    </row>
    <row r="244" spans="1:6" ht="15.75">
      <c r="A244" s="33"/>
      <c r="C244" s="29"/>
      <c r="D244" s="33"/>
      <c r="E244" s="33"/>
      <c r="F244" s="33"/>
    </row>
    <row r="245" spans="1:6" ht="15.75">
      <c r="A245" s="33"/>
      <c r="C245" s="29"/>
      <c r="D245" s="33"/>
      <c r="E245" s="33"/>
      <c r="F245" s="33"/>
    </row>
    <row r="246" spans="1:6" ht="15.75">
      <c r="A246" s="33"/>
      <c r="C246" s="29"/>
      <c r="D246" s="33"/>
      <c r="E246" s="33"/>
      <c r="F246" s="33"/>
    </row>
    <row r="247" spans="1:6" ht="15.75">
      <c r="A247" s="33"/>
      <c r="C247" s="29"/>
      <c r="D247" s="33"/>
      <c r="E247" s="33"/>
      <c r="F247" s="33"/>
    </row>
    <row r="248" spans="1:6" ht="15.75">
      <c r="A248" s="33"/>
      <c r="C248" s="29"/>
      <c r="D248" s="33"/>
      <c r="E248" s="33"/>
      <c r="F248" s="33"/>
    </row>
    <row r="249" spans="1:6" ht="15.75">
      <c r="A249" s="33"/>
      <c r="C249" s="29"/>
      <c r="D249" s="33"/>
      <c r="E249" s="33"/>
      <c r="F249" s="33"/>
    </row>
    <row r="250" spans="1:6" ht="15.75">
      <c r="A250" s="33"/>
      <c r="C250" s="29"/>
      <c r="D250" s="33"/>
      <c r="E250" s="33"/>
      <c r="F250" s="33"/>
    </row>
    <row r="251" spans="1:6" ht="15.75">
      <c r="A251" s="33"/>
      <c r="C251" s="29"/>
      <c r="D251" s="33"/>
      <c r="E251" s="33"/>
      <c r="F251" s="33"/>
    </row>
    <row r="252" spans="1:6" ht="15.75">
      <c r="A252" s="33"/>
      <c r="C252" s="29"/>
      <c r="D252" s="33"/>
      <c r="E252" s="33"/>
      <c r="F252" s="33"/>
    </row>
    <row r="253" spans="1:6" ht="15.75">
      <c r="A253" s="33"/>
      <c r="C253" s="29"/>
      <c r="D253" s="33"/>
      <c r="E253" s="33"/>
      <c r="F253" s="33"/>
    </row>
    <row r="254" spans="1:6" ht="15.75">
      <c r="A254" s="33"/>
      <c r="C254" s="29"/>
      <c r="D254" s="33"/>
      <c r="E254" s="33"/>
      <c r="F254" s="33"/>
    </row>
    <row r="255" spans="1:6" ht="15.75">
      <c r="A255" s="33"/>
      <c r="C255" s="29"/>
      <c r="D255" s="33"/>
      <c r="E255" s="33"/>
      <c r="F255" s="33"/>
    </row>
    <row r="256" spans="1:6" ht="15.75">
      <c r="A256" s="33"/>
      <c r="C256" s="29"/>
      <c r="D256" s="33"/>
      <c r="E256" s="33"/>
      <c r="F256" s="33"/>
    </row>
    <row r="257" spans="1:6" ht="15.75">
      <c r="A257" s="33"/>
      <c r="C257" s="29"/>
      <c r="D257" s="33"/>
      <c r="E257" s="33"/>
      <c r="F257" s="33"/>
    </row>
    <row r="258" spans="1:6" ht="15.75">
      <c r="A258" s="33"/>
      <c r="C258" s="29"/>
      <c r="D258" s="33"/>
      <c r="E258" s="33"/>
      <c r="F258" s="33"/>
    </row>
    <row r="259" spans="1:6" ht="15.75">
      <c r="A259" s="33"/>
      <c r="C259" s="29"/>
      <c r="D259" s="33"/>
      <c r="E259" s="33"/>
      <c r="F259" s="33"/>
    </row>
    <row r="260" spans="1:6" ht="15.75">
      <c r="A260" s="33"/>
      <c r="C260" s="29"/>
      <c r="D260" s="33"/>
      <c r="E260" s="33"/>
      <c r="F260" s="33"/>
    </row>
    <row r="261" spans="1:6" ht="15.75">
      <c r="A261" s="33"/>
      <c r="C261" s="29"/>
      <c r="D261" s="33"/>
      <c r="E261" s="33"/>
      <c r="F261" s="33"/>
    </row>
    <row r="262" spans="1:6" ht="15.75">
      <c r="A262" s="33"/>
      <c r="C262" s="29"/>
      <c r="D262" s="33"/>
      <c r="E262" s="33"/>
      <c r="F262" s="33"/>
    </row>
    <row r="263" spans="1:6" ht="15.75">
      <c r="A263" s="33"/>
      <c r="C263" s="29"/>
      <c r="D263" s="33"/>
      <c r="E263" s="33"/>
      <c r="F263" s="33"/>
    </row>
    <row r="264" spans="1:6" ht="15.75">
      <c r="A264" s="33"/>
      <c r="C264" s="29"/>
      <c r="D264" s="33"/>
      <c r="E264" s="33"/>
      <c r="F264" s="33"/>
    </row>
    <row r="265" spans="1:6" ht="15.75">
      <c r="A265" s="33"/>
      <c r="C265" s="29"/>
      <c r="D265" s="33"/>
      <c r="E265" s="33"/>
      <c r="F265" s="33"/>
    </row>
    <row r="266" spans="1:6" ht="15.75">
      <c r="A266" s="33"/>
      <c r="C266" s="29"/>
      <c r="D266" s="33"/>
      <c r="E266" s="33"/>
      <c r="F266" s="33"/>
    </row>
    <row r="267" spans="1:6" ht="15.75">
      <c r="A267" s="33"/>
      <c r="C267" s="29"/>
      <c r="D267" s="33"/>
      <c r="E267" s="33"/>
      <c r="F267" s="33"/>
    </row>
    <row r="268" spans="1:6" ht="15.75">
      <c r="A268" s="33"/>
      <c r="C268" s="29"/>
      <c r="D268" s="33"/>
      <c r="E268" s="33"/>
      <c r="F268" s="33"/>
    </row>
    <row r="269" spans="1:6" ht="15.75">
      <c r="A269" s="33"/>
      <c r="C269" s="29"/>
      <c r="D269" s="33"/>
      <c r="E269" s="33"/>
      <c r="F269" s="33"/>
    </row>
    <row r="270" spans="1:6" ht="15.75">
      <c r="A270" s="33"/>
      <c r="C270" s="29"/>
      <c r="D270" s="33"/>
      <c r="E270" s="33"/>
      <c r="F270" s="33"/>
    </row>
    <row r="271" spans="1:6" ht="15.75">
      <c r="A271" s="33"/>
      <c r="C271" s="29"/>
      <c r="D271" s="33"/>
      <c r="E271" s="33"/>
      <c r="F271" s="33"/>
    </row>
    <row r="272" spans="1:6" ht="15.75">
      <c r="A272" s="33"/>
      <c r="C272" s="29"/>
      <c r="D272" s="33"/>
      <c r="E272" s="33"/>
      <c r="F272" s="33"/>
    </row>
    <row r="273" spans="1:6" ht="15.75">
      <c r="A273" s="33"/>
      <c r="C273" s="29"/>
      <c r="D273" s="33"/>
      <c r="E273" s="33"/>
      <c r="F273" s="33"/>
    </row>
    <row r="274" spans="1:6" ht="15.75">
      <c r="A274" s="33"/>
      <c r="C274" s="29"/>
      <c r="D274" s="33"/>
      <c r="E274" s="33"/>
      <c r="F274" s="33"/>
    </row>
    <row r="275" spans="1:6" ht="15.75">
      <c r="A275" s="33"/>
      <c r="C275" s="29"/>
      <c r="D275" s="33"/>
      <c r="E275" s="33"/>
      <c r="F275" s="33"/>
    </row>
    <row r="276" spans="1:6" ht="15.75">
      <c r="A276" s="33"/>
      <c r="C276" s="29"/>
      <c r="D276" s="33"/>
      <c r="E276" s="33"/>
      <c r="F276" s="33"/>
    </row>
    <row r="277" spans="1:6" ht="15.75">
      <c r="A277" s="33"/>
      <c r="C277" s="29"/>
      <c r="D277" s="33"/>
      <c r="E277" s="33"/>
      <c r="F277" s="33"/>
    </row>
    <row r="278" spans="1:6" ht="15.75">
      <c r="A278" s="33"/>
      <c r="C278" s="29"/>
      <c r="D278" s="33"/>
      <c r="E278" s="33"/>
      <c r="F278" s="33"/>
    </row>
    <row r="279" spans="1:6" ht="15.75">
      <c r="A279" s="33"/>
      <c r="C279" s="29"/>
      <c r="D279" s="33"/>
      <c r="E279" s="33"/>
      <c r="F279" s="33"/>
    </row>
    <row r="280" spans="1:6" ht="15.75">
      <c r="A280" s="33"/>
      <c r="C280" s="29"/>
      <c r="D280" s="33"/>
      <c r="E280" s="33"/>
      <c r="F280" s="33"/>
    </row>
    <row r="281" spans="1:6" ht="15.75">
      <c r="A281" s="33"/>
      <c r="C281" s="29"/>
      <c r="D281" s="33"/>
      <c r="E281" s="33"/>
      <c r="F281" s="33"/>
    </row>
    <row r="282" spans="1:6" ht="15.75">
      <c r="A282" s="33"/>
      <c r="C282" s="29"/>
      <c r="D282" s="33"/>
      <c r="E282" s="33"/>
      <c r="F282" s="33"/>
    </row>
    <row r="283" spans="1:6" ht="15.75">
      <c r="A283" s="33"/>
      <c r="C283" s="29"/>
      <c r="D283" s="33"/>
      <c r="E283" s="33"/>
      <c r="F283" s="33"/>
    </row>
    <row r="284" spans="1:6" ht="15.75">
      <c r="A284" s="33"/>
      <c r="C284" s="29"/>
      <c r="D284" s="33"/>
      <c r="E284" s="33"/>
      <c r="F284" s="33"/>
    </row>
    <row r="285" spans="1:6" ht="15.75">
      <c r="A285" s="33"/>
      <c r="C285" s="29"/>
      <c r="D285" s="33"/>
      <c r="E285" s="33"/>
      <c r="F285" s="33"/>
    </row>
    <row r="286" spans="1:6" ht="15.75">
      <c r="A286" s="33"/>
      <c r="C286" s="29"/>
      <c r="D286" s="33"/>
      <c r="E286" s="33"/>
      <c r="F286" s="33"/>
    </row>
    <row r="287" spans="1:6" ht="15.75">
      <c r="A287" s="33"/>
      <c r="C287" s="29"/>
      <c r="D287" s="33"/>
      <c r="E287" s="33"/>
      <c r="F287" s="33"/>
    </row>
    <row r="288" spans="1:6" ht="15.75">
      <c r="A288" s="33"/>
      <c r="C288" s="29"/>
      <c r="D288" s="33"/>
      <c r="E288" s="33"/>
      <c r="F288" s="33"/>
    </row>
    <row r="289" spans="1:6" ht="15.75">
      <c r="A289" s="33"/>
      <c r="C289" s="29"/>
      <c r="D289" s="33"/>
      <c r="E289" s="33"/>
      <c r="F289" s="33"/>
    </row>
    <row r="290" spans="1:6" ht="15.75">
      <c r="A290" s="33"/>
      <c r="C290" s="29"/>
      <c r="D290" s="33"/>
      <c r="E290" s="33"/>
      <c r="F290" s="33"/>
    </row>
    <row r="291" spans="1:6" ht="15.75">
      <c r="A291" s="33"/>
      <c r="C291" s="29"/>
      <c r="D291" s="33"/>
      <c r="E291" s="33"/>
      <c r="F291" s="33"/>
    </row>
    <row r="292" spans="1:6" ht="15.75">
      <c r="A292" s="33"/>
      <c r="C292" s="29"/>
      <c r="D292" s="33"/>
      <c r="E292" s="33"/>
      <c r="F292" s="33"/>
    </row>
    <row r="293" spans="1:6" ht="15.75">
      <c r="A293" s="33"/>
      <c r="C293" s="29"/>
      <c r="D293" s="33"/>
      <c r="E293" s="33"/>
      <c r="F293" s="33"/>
    </row>
    <row r="294" spans="1:6" ht="15.75">
      <c r="A294" s="33"/>
      <c r="C294" s="29"/>
      <c r="D294" s="33"/>
      <c r="E294" s="33"/>
      <c r="F294" s="33"/>
    </row>
    <row r="295" spans="1:6" ht="15.75">
      <c r="A295" s="33"/>
      <c r="C295" s="29"/>
      <c r="D295" s="33"/>
      <c r="E295" s="33"/>
      <c r="F295" s="33"/>
    </row>
    <row r="296" spans="1:6" ht="15.75">
      <c r="A296" s="33"/>
      <c r="C296" s="29"/>
      <c r="D296" s="33"/>
      <c r="E296" s="33"/>
      <c r="F296" s="33"/>
    </row>
    <row r="297" spans="1:6" ht="15.75">
      <c r="A297" s="33"/>
      <c r="C297" s="29"/>
      <c r="D297" s="33"/>
      <c r="E297" s="33"/>
      <c r="F297" s="33"/>
    </row>
    <row r="298" spans="1:6" ht="15.75">
      <c r="A298" s="33"/>
      <c r="C298" s="29"/>
      <c r="D298" s="33"/>
      <c r="E298" s="33"/>
      <c r="F298" s="33"/>
    </row>
    <row r="299" spans="1:6" ht="15.75">
      <c r="A299" s="33"/>
      <c r="C299" s="29"/>
      <c r="D299" s="33"/>
      <c r="E299" s="33"/>
      <c r="F299" s="33"/>
    </row>
    <row r="300" spans="1:6" ht="15.75">
      <c r="A300" s="33"/>
      <c r="C300" s="29"/>
      <c r="D300" s="33"/>
      <c r="E300" s="33"/>
      <c r="F300" s="33"/>
    </row>
    <row r="301" spans="1:6" ht="15.75">
      <c r="A301" s="33"/>
      <c r="C301" s="29"/>
      <c r="D301" s="33"/>
      <c r="E301" s="33"/>
      <c r="F301" s="33"/>
    </row>
    <row r="302" spans="1:6" ht="15.75">
      <c r="A302" s="33"/>
      <c r="C302" s="29"/>
      <c r="D302" s="33"/>
      <c r="E302" s="33"/>
      <c r="F302" s="33"/>
    </row>
    <row r="303" spans="1:6" ht="15.75">
      <c r="A303" s="33"/>
      <c r="C303" s="29"/>
      <c r="D303" s="33"/>
      <c r="E303" s="33"/>
      <c r="F303" s="33"/>
    </row>
    <row r="304" spans="1:6" ht="15.75">
      <c r="A304" s="33"/>
      <c r="C304" s="29"/>
      <c r="D304" s="33"/>
      <c r="E304" s="33"/>
      <c r="F304" s="33"/>
    </row>
    <row r="305" spans="1:6" ht="15.75">
      <c r="A305" s="33"/>
      <c r="C305" s="29"/>
      <c r="D305" s="33"/>
      <c r="E305" s="33"/>
      <c r="F305" s="33"/>
    </row>
    <row r="306" spans="1:6" ht="15.75">
      <c r="A306" s="33"/>
      <c r="C306" s="29"/>
      <c r="D306" s="33"/>
      <c r="E306" s="33"/>
      <c r="F306" s="33"/>
    </row>
    <row r="307" spans="1:6" ht="15.75">
      <c r="A307" s="33"/>
      <c r="C307" s="29"/>
      <c r="D307" s="33"/>
      <c r="E307" s="33"/>
      <c r="F307" s="33"/>
    </row>
    <row r="308" spans="1:6" ht="15.75">
      <c r="A308" s="33"/>
      <c r="C308" s="29"/>
      <c r="D308" s="33"/>
      <c r="E308" s="33"/>
      <c r="F308" s="33"/>
    </row>
    <row r="309" spans="1:6" ht="15.75">
      <c r="A309" s="33"/>
      <c r="C309" s="29"/>
      <c r="D309" s="33"/>
      <c r="E309" s="33"/>
      <c r="F309" s="33"/>
    </row>
    <row r="310" spans="1:6" ht="15.75">
      <c r="A310" s="33"/>
      <c r="C310" s="29"/>
      <c r="D310" s="33"/>
      <c r="E310" s="33"/>
      <c r="F310" s="33"/>
    </row>
    <row r="311" spans="1:6" ht="15.75">
      <c r="A311" s="33"/>
      <c r="C311" s="29"/>
      <c r="D311" s="33"/>
      <c r="E311" s="33"/>
      <c r="F311" s="33"/>
    </row>
    <row r="312" spans="1:6" ht="15.75">
      <c r="A312" s="33"/>
      <c r="C312" s="29"/>
      <c r="D312" s="33"/>
      <c r="E312" s="33"/>
      <c r="F312" s="33"/>
    </row>
    <row r="313" spans="1:6" ht="15.75">
      <c r="A313" s="33"/>
      <c r="C313" s="29"/>
      <c r="D313" s="33"/>
      <c r="E313" s="33"/>
      <c r="F313" s="33"/>
    </row>
    <row r="314" spans="1:6" ht="15.75">
      <c r="A314" s="33"/>
      <c r="C314" s="29"/>
      <c r="D314" s="33"/>
      <c r="E314" s="33"/>
      <c r="F314" s="33"/>
    </row>
    <row r="315" spans="1:6" ht="15.75">
      <c r="A315" s="33"/>
      <c r="C315" s="29"/>
      <c r="D315" s="33"/>
      <c r="E315" s="33"/>
      <c r="F315" s="33"/>
    </row>
    <row r="316" spans="1:6" ht="15.75">
      <c r="A316" s="33"/>
      <c r="C316" s="29"/>
      <c r="D316" s="33"/>
      <c r="E316" s="33"/>
      <c r="F316" s="33"/>
    </row>
    <row r="317" spans="1:6" ht="15.75">
      <c r="A317" s="33"/>
      <c r="C317" s="29"/>
      <c r="D317" s="33"/>
      <c r="E317" s="33"/>
      <c r="F317" s="33"/>
    </row>
    <row r="318" spans="1:6" ht="15.75">
      <c r="A318" s="33"/>
      <c r="C318" s="29"/>
      <c r="D318" s="33"/>
      <c r="E318" s="33"/>
      <c r="F318" s="33"/>
    </row>
    <row r="319" spans="1:6" ht="15.75">
      <c r="A319" s="33"/>
      <c r="C319" s="29"/>
      <c r="D319" s="33"/>
      <c r="E319" s="33"/>
      <c r="F319" s="33"/>
    </row>
    <row r="320" spans="1:6" ht="15.75">
      <c r="A320" s="33"/>
      <c r="C320" s="29"/>
      <c r="D320" s="33"/>
      <c r="E320" s="33"/>
      <c r="F320" s="33"/>
    </row>
    <row r="321" spans="1:6" ht="15.75">
      <c r="A321" s="33"/>
      <c r="C321" s="29"/>
      <c r="D321" s="33"/>
      <c r="E321" s="33"/>
      <c r="F321" s="33"/>
    </row>
    <row r="322" spans="1:6" ht="15.75">
      <c r="A322" s="33"/>
      <c r="C322" s="29"/>
      <c r="D322" s="33"/>
      <c r="E322" s="33"/>
      <c r="F322" s="33"/>
    </row>
    <row r="323" spans="1:6" ht="15.75">
      <c r="A323" s="33"/>
      <c r="C323" s="29"/>
      <c r="D323" s="33"/>
      <c r="E323" s="33"/>
      <c r="F323" s="33"/>
    </row>
    <row r="324" spans="1:6" ht="15.75">
      <c r="A324" s="33"/>
      <c r="C324" s="29"/>
      <c r="D324" s="33"/>
      <c r="E324" s="33"/>
      <c r="F324" s="33"/>
    </row>
    <row r="325" spans="1:6" ht="15.75">
      <c r="A325" s="33"/>
      <c r="C325" s="29"/>
      <c r="D325" s="33"/>
      <c r="E325" s="33"/>
      <c r="F325" s="33"/>
    </row>
    <row r="326" spans="1:6" ht="15.75">
      <c r="A326" s="33"/>
      <c r="C326" s="29"/>
      <c r="D326" s="33"/>
      <c r="E326" s="33"/>
      <c r="F326" s="33"/>
    </row>
    <row r="327" spans="1:6" ht="15.75">
      <c r="A327" s="33"/>
      <c r="C327" s="29"/>
      <c r="D327" s="33"/>
      <c r="E327" s="33"/>
      <c r="F327" s="33"/>
    </row>
    <row r="328" spans="1:6" ht="15.75">
      <c r="A328" s="33"/>
      <c r="C328" s="29"/>
      <c r="D328" s="33"/>
      <c r="E328" s="33"/>
      <c r="F328" s="33"/>
    </row>
    <row r="329" spans="1:6" ht="15.75">
      <c r="A329" s="33"/>
      <c r="C329" s="29"/>
      <c r="D329" s="33"/>
      <c r="E329" s="33"/>
      <c r="F329" s="33"/>
    </row>
    <row r="330" spans="1:6" ht="15.75">
      <c r="A330" s="33"/>
      <c r="C330" s="29"/>
      <c r="D330" s="33"/>
      <c r="E330" s="33"/>
      <c r="F330" s="33"/>
    </row>
    <row r="331" spans="1:6" ht="15.75">
      <c r="A331" s="33"/>
      <c r="C331" s="29"/>
      <c r="D331" s="33"/>
      <c r="E331" s="33"/>
      <c r="F331" s="33"/>
    </row>
    <row r="332" spans="1:6" ht="15.75">
      <c r="A332" s="33"/>
      <c r="C332" s="29"/>
      <c r="D332" s="33"/>
      <c r="E332" s="33"/>
      <c r="F332" s="33"/>
    </row>
    <row r="333" spans="1:6" ht="15.75">
      <c r="A333" s="33"/>
      <c r="C333" s="29"/>
      <c r="D333" s="33"/>
      <c r="E333" s="33"/>
      <c r="F333" s="33"/>
    </row>
    <row r="334" spans="1:6" ht="15.75">
      <c r="A334" s="33"/>
      <c r="C334" s="29"/>
      <c r="D334" s="33"/>
      <c r="E334" s="33"/>
      <c r="F334" s="33"/>
    </row>
    <row r="335" spans="1:6" ht="15.75">
      <c r="A335" s="33"/>
      <c r="C335" s="29"/>
      <c r="D335" s="33"/>
      <c r="E335" s="33"/>
      <c r="F335" s="33"/>
    </row>
    <row r="336" spans="1:6" ht="15.75">
      <c r="A336" s="33"/>
      <c r="C336" s="29"/>
      <c r="D336" s="33"/>
      <c r="E336" s="33"/>
      <c r="F336" s="33"/>
    </row>
    <row r="337" spans="1:6" ht="15.75">
      <c r="A337" s="33"/>
      <c r="C337" s="29"/>
      <c r="D337" s="33"/>
      <c r="E337" s="33"/>
      <c r="F337" s="33"/>
    </row>
    <row r="338" spans="1:6" ht="15.75">
      <c r="A338" s="33"/>
      <c r="C338" s="29"/>
      <c r="D338" s="33"/>
      <c r="E338" s="33"/>
      <c r="F338" s="33"/>
    </row>
    <row r="339" spans="1:6" ht="15.75">
      <c r="A339" s="33"/>
      <c r="C339" s="29"/>
      <c r="D339" s="33"/>
      <c r="E339" s="33"/>
      <c r="F339" s="33"/>
    </row>
    <row r="340" spans="1:6" ht="15.75">
      <c r="A340" s="33"/>
      <c r="C340" s="29"/>
      <c r="D340" s="33"/>
      <c r="E340" s="33"/>
      <c r="F340" s="33"/>
    </row>
    <row r="341" spans="1:6" ht="15.75">
      <c r="A341" s="33"/>
      <c r="C341" s="29"/>
      <c r="D341" s="33"/>
      <c r="E341" s="33"/>
      <c r="F341" s="33"/>
    </row>
    <row r="342" spans="1:6" ht="15.75">
      <c r="A342" s="33"/>
      <c r="C342" s="29"/>
      <c r="D342" s="33"/>
      <c r="E342" s="33"/>
      <c r="F342" s="33"/>
    </row>
    <row r="343" spans="1:6" ht="15.75">
      <c r="A343" s="33"/>
      <c r="C343" s="29"/>
      <c r="D343" s="33"/>
      <c r="E343" s="33"/>
      <c r="F343" s="33"/>
    </row>
    <row r="344" spans="1:6" ht="15.75">
      <c r="A344" s="33"/>
      <c r="C344" s="29"/>
      <c r="D344" s="33"/>
      <c r="E344" s="33"/>
      <c r="F344" s="33"/>
    </row>
    <row r="345" spans="1:6" ht="15.75">
      <c r="A345" s="33"/>
      <c r="C345" s="29"/>
      <c r="D345" s="33"/>
      <c r="E345" s="33"/>
      <c r="F345" s="33"/>
    </row>
    <row r="346" spans="1:6" ht="15.75">
      <c r="A346" s="33"/>
      <c r="C346" s="29"/>
      <c r="D346" s="33"/>
      <c r="E346" s="33"/>
      <c r="F346" s="33"/>
    </row>
    <row r="347" spans="1:6" ht="15.75">
      <c r="A347" s="33"/>
      <c r="C347" s="29"/>
      <c r="D347" s="33"/>
      <c r="E347" s="33"/>
      <c r="F347" s="33"/>
    </row>
    <row r="348" spans="1:6" ht="15.75">
      <c r="A348" s="33"/>
      <c r="C348" s="29"/>
      <c r="D348" s="33"/>
      <c r="E348" s="33"/>
      <c r="F348" s="33"/>
    </row>
    <row r="349" spans="1:6" ht="15.75">
      <c r="A349" s="33"/>
      <c r="C349" s="29"/>
      <c r="D349" s="33"/>
      <c r="E349" s="33"/>
      <c r="F349" s="33"/>
    </row>
    <row r="350" spans="1:6" ht="15.75">
      <c r="A350" s="33"/>
      <c r="C350" s="29"/>
      <c r="D350" s="33"/>
      <c r="E350" s="33"/>
      <c r="F350" s="33"/>
    </row>
    <row r="351" spans="1:6" ht="15.75">
      <c r="A351" s="33"/>
      <c r="C351" s="29"/>
      <c r="D351" s="33"/>
      <c r="E351" s="33"/>
      <c r="F351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0">
      <selection activeCell="B45" sqref="B45:B46"/>
    </sheetView>
  </sheetViews>
  <sheetFormatPr defaultColWidth="9.00390625" defaultRowHeight="15.75"/>
  <cols>
    <col min="1" max="1" width="11.875" style="18" customWidth="1"/>
    <col min="2" max="2" width="22.625" style="6" customWidth="1"/>
    <col min="3" max="3" width="17.50390625" style="13" hidden="1" customWidth="1"/>
    <col min="4" max="4" width="10.625" style="6" hidden="1" customWidth="1"/>
    <col min="5" max="5" width="14.875" style="6" hidden="1" customWidth="1"/>
    <col min="6" max="6" width="33.125" style="6" customWidth="1"/>
    <col min="7" max="7" width="11.25390625" style="25" customWidth="1"/>
    <col min="8" max="8" width="7.125" style="1" customWidth="1"/>
    <col min="9" max="9" width="18.875" style="1" customWidth="1"/>
    <col min="10" max="16384" width="9.00390625" style="1" customWidth="1"/>
  </cols>
  <sheetData>
    <row r="1" spans="1:8" s="16" customFormat="1" ht="30.75" customHeight="1" thickBot="1">
      <c r="A1" s="17" t="s">
        <v>11</v>
      </c>
      <c r="B1" s="12" t="s">
        <v>12</v>
      </c>
      <c r="C1" s="12" t="s">
        <v>13</v>
      </c>
      <c r="D1" s="12" t="s">
        <v>14</v>
      </c>
      <c r="E1" s="12" t="s">
        <v>15</v>
      </c>
      <c r="F1" s="14" t="s">
        <v>99</v>
      </c>
      <c r="G1" s="23" t="s">
        <v>98</v>
      </c>
      <c r="H1" s="15" t="s">
        <v>133</v>
      </c>
    </row>
    <row r="2" spans="1:9" ht="30.75" thickBot="1">
      <c r="A2" s="18" t="s">
        <v>134</v>
      </c>
      <c r="B2" s="3" t="s">
        <v>16</v>
      </c>
      <c r="C2" s="3" t="s">
        <v>89</v>
      </c>
      <c r="D2" s="5" t="s">
        <v>131</v>
      </c>
      <c r="E2" s="3" t="s">
        <v>18</v>
      </c>
      <c r="F2" s="2" t="s">
        <v>70</v>
      </c>
      <c r="G2" s="24" t="s">
        <v>74</v>
      </c>
      <c r="I2" s="21" t="e">
        <f>VLOOKUP(G2,#REF!,3,TRUE)</f>
        <v>#REF!</v>
      </c>
    </row>
    <row r="3" spans="1:9" ht="75.75" thickBot="1">
      <c r="A3" s="18" t="s">
        <v>135</v>
      </c>
      <c r="B3" s="3" t="s">
        <v>19</v>
      </c>
      <c r="C3" s="3" t="s">
        <v>20</v>
      </c>
      <c r="D3" s="5" t="s">
        <v>131</v>
      </c>
      <c r="E3" s="3" t="s">
        <v>21</v>
      </c>
      <c r="F3" s="9"/>
      <c r="I3" s="21" t="e">
        <f>VLOOKUP(G3,#REF!,3,TRUE)</f>
        <v>#REF!</v>
      </c>
    </row>
    <row r="4" spans="1:9" ht="45.75" thickBot="1">
      <c r="A4" s="18" t="s">
        <v>22</v>
      </c>
      <c r="B4" s="4" t="s">
        <v>23</v>
      </c>
      <c r="C4" s="4" t="s">
        <v>89</v>
      </c>
      <c r="D4" s="7" t="s">
        <v>24</v>
      </c>
      <c r="E4" s="4" t="s">
        <v>25</v>
      </c>
      <c r="F4" s="8" t="s">
        <v>63</v>
      </c>
      <c r="G4" s="24" t="s">
        <v>78</v>
      </c>
      <c r="I4" s="21" t="e">
        <f>VLOOKUP(G4,#REF!,3,TRUE)</f>
        <v>#REF!</v>
      </c>
    </row>
    <row r="5" spans="1:9" ht="15.75">
      <c r="A5" s="112" t="s">
        <v>100</v>
      </c>
      <c r="B5" s="113" t="s">
        <v>121</v>
      </c>
      <c r="C5" s="113" t="s">
        <v>17</v>
      </c>
      <c r="D5" s="113" t="s">
        <v>131</v>
      </c>
      <c r="E5" s="120" t="s">
        <v>26</v>
      </c>
      <c r="F5" s="8" t="s">
        <v>59</v>
      </c>
      <c r="G5" s="24" t="s">
        <v>82</v>
      </c>
      <c r="I5" s="21" t="e">
        <f>VLOOKUP(G5,#REF!,3,TRUE)</f>
        <v>#REF!</v>
      </c>
    </row>
    <row r="6" spans="1:9" ht="16.5" thickBot="1">
      <c r="A6" s="112"/>
      <c r="B6" s="114"/>
      <c r="C6" s="114"/>
      <c r="D6" s="114"/>
      <c r="E6" s="121"/>
      <c r="F6" s="8" t="s">
        <v>61</v>
      </c>
      <c r="G6" s="24" t="s">
        <v>81</v>
      </c>
      <c r="I6" s="21" t="e">
        <f>VLOOKUP(G6,#REF!,3,TRUE)</f>
        <v>#REF!</v>
      </c>
    </row>
    <row r="7" spans="1:9" ht="16.5" customHeight="1">
      <c r="A7" s="112" t="s">
        <v>101</v>
      </c>
      <c r="B7" s="110" t="s">
        <v>27</v>
      </c>
      <c r="C7" s="122" t="s">
        <v>122</v>
      </c>
      <c r="D7" s="122" t="s">
        <v>131</v>
      </c>
      <c r="E7" s="122" t="s">
        <v>28</v>
      </c>
      <c r="F7" s="8" t="s">
        <v>60</v>
      </c>
      <c r="G7" s="24" t="s">
        <v>80</v>
      </c>
      <c r="I7" s="21" t="e">
        <f>VLOOKUP(G7,#REF!,3,TRUE)</f>
        <v>#REF!</v>
      </c>
    </row>
    <row r="8" spans="1:9" ht="31.5" customHeight="1" thickBot="1">
      <c r="A8" s="112"/>
      <c r="B8" s="111"/>
      <c r="C8" s="123"/>
      <c r="D8" s="123"/>
      <c r="E8" s="123"/>
      <c r="F8" s="8" t="s">
        <v>68</v>
      </c>
      <c r="G8" s="24" t="s">
        <v>72</v>
      </c>
      <c r="I8" s="21" t="e">
        <f>VLOOKUP(G8,#REF!,3,TRUE)</f>
        <v>#REF!</v>
      </c>
    </row>
    <row r="9" spans="1:9" ht="45.75" thickBot="1">
      <c r="A9" s="18" t="s">
        <v>136</v>
      </c>
      <c r="B9" s="5" t="s">
        <v>83</v>
      </c>
      <c r="C9" s="3"/>
      <c r="D9" s="9" t="s">
        <v>132</v>
      </c>
      <c r="E9" s="3" t="s">
        <v>29</v>
      </c>
      <c r="F9" s="3"/>
      <c r="I9" s="21" t="e">
        <f>VLOOKUP(G9,#REF!,3,TRUE)</f>
        <v>#REF!</v>
      </c>
    </row>
    <row r="10" spans="1:9" ht="21" customHeight="1">
      <c r="A10" s="112" t="s">
        <v>102</v>
      </c>
      <c r="B10" s="118" t="s">
        <v>30</v>
      </c>
      <c r="C10" s="124" t="s">
        <v>84</v>
      </c>
      <c r="D10" s="122" t="s">
        <v>31</v>
      </c>
      <c r="E10" s="122" t="s">
        <v>32</v>
      </c>
      <c r="F10" s="8" t="s">
        <v>63</v>
      </c>
      <c r="G10" s="24" t="s">
        <v>78</v>
      </c>
      <c r="H10" s="1" t="s">
        <v>157</v>
      </c>
      <c r="I10" s="21" t="e">
        <f>VLOOKUP(G10,#REF!,3,TRUE)</f>
        <v>#REF!</v>
      </c>
    </row>
    <row r="11" spans="1:9" ht="26.25" customHeight="1" thickBot="1">
      <c r="A11" s="112"/>
      <c r="B11" s="119"/>
      <c r="C11" s="123"/>
      <c r="D11" s="124"/>
      <c r="E11" s="124"/>
      <c r="F11" s="8" t="s">
        <v>68</v>
      </c>
      <c r="G11" s="24" t="s">
        <v>72</v>
      </c>
      <c r="I11" s="21" t="e">
        <f>VLOOKUP(G11,#REF!,3,TRUE)</f>
        <v>#REF!</v>
      </c>
    </row>
    <row r="12" spans="1:9" ht="15.75">
      <c r="A12" s="112" t="s">
        <v>103</v>
      </c>
      <c r="B12" s="115" t="s">
        <v>33</v>
      </c>
      <c r="C12" s="122" t="s">
        <v>88</v>
      </c>
      <c r="D12" s="122" t="s">
        <v>34</v>
      </c>
      <c r="E12" s="122" t="s">
        <v>35</v>
      </c>
      <c r="F12" s="8" t="s">
        <v>59</v>
      </c>
      <c r="G12" s="24" t="s">
        <v>82</v>
      </c>
      <c r="I12" s="21" t="e">
        <f>VLOOKUP(G12,#REF!,3,TRUE)</f>
        <v>#REF!</v>
      </c>
    </row>
    <row r="13" spans="1:9" ht="15.75" customHeight="1">
      <c r="A13" s="112"/>
      <c r="B13" s="116"/>
      <c r="C13" s="124"/>
      <c r="D13" s="124"/>
      <c r="E13" s="124"/>
      <c r="F13" s="8" t="s">
        <v>67</v>
      </c>
      <c r="G13" s="24" t="s">
        <v>71</v>
      </c>
      <c r="I13" s="21" t="e">
        <f>VLOOKUP(G13,#REF!,3,TRUE)</f>
        <v>#REF!</v>
      </c>
    </row>
    <row r="14" spans="1:9" ht="16.5" customHeight="1" thickBot="1">
      <c r="A14" s="112"/>
      <c r="B14" s="117"/>
      <c r="C14" s="123"/>
      <c r="D14" s="123"/>
      <c r="E14" s="123"/>
      <c r="F14" s="8" t="s">
        <v>66</v>
      </c>
      <c r="G14" s="24" t="s">
        <v>75</v>
      </c>
      <c r="I14" s="21" t="e">
        <f>VLOOKUP(G14,#REF!,3,TRUE)</f>
        <v>#REF!</v>
      </c>
    </row>
    <row r="15" spans="1:9" ht="30.75" customHeight="1" thickBot="1">
      <c r="A15" s="109" t="s">
        <v>104</v>
      </c>
      <c r="B15" s="110" t="s">
        <v>120</v>
      </c>
      <c r="C15" s="5" t="s">
        <v>85</v>
      </c>
      <c r="D15" s="9" t="s">
        <v>132</v>
      </c>
      <c r="E15" s="3" t="s">
        <v>29</v>
      </c>
      <c r="F15" s="2" t="s">
        <v>59</v>
      </c>
      <c r="G15" s="22" t="s">
        <v>82</v>
      </c>
      <c r="I15" s="21" t="e">
        <f>VLOOKUP(G15,#REF!,3,TRUE)</f>
        <v>#REF!</v>
      </c>
    </row>
    <row r="16" spans="1:9" ht="30.75" customHeight="1" thickBot="1">
      <c r="A16" s="109"/>
      <c r="B16" s="111"/>
      <c r="C16" s="5"/>
      <c r="D16" s="9"/>
      <c r="E16" s="3"/>
      <c r="F16" s="2" t="s">
        <v>61</v>
      </c>
      <c r="G16" s="22" t="s">
        <v>81</v>
      </c>
      <c r="I16" s="21" t="e">
        <f>VLOOKUP(G16,#REF!,3,TRUE)</f>
        <v>#REF!</v>
      </c>
    </row>
    <row r="17" spans="1:9" ht="30" customHeight="1" thickBot="1">
      <c r="A17" s="18" t="s">
        <v>105</v>
      </c>
      <c r="B17" s="10" t="s">
        <v>33</v>
      </c>
      <c r="C17" s="5" t="s">
        <v>86</v>
      </c>
      <c r="D17" s="9" t="s">
        <v>34</v>
      </c>
      <c r="E17" s="3" t="s">
        <v>36</v>
      </c>
      <c r="F17" s="8" t="s">
        <v>63</v>
      </c>
      <c r="G17" s="24" t="s">
        <v>78</v>
      </c>
      <c r="I17" s="21" t="e">
        <f>VLOOKUP(G17,#REF!,3,TRUE)</f>
        <v>#REF!</v>
      </c>
    </row>
    <row r="18" spans="1:9" ht="30.75" customHeight="1" thickBot="1">
      <c r="A18" s="18" t="s">
        <v>134</v>
      </c>
      <c r="B18" s="4" t="s">
        <v>130</v>
      </c>
      <c r="C18" s="4"/>
      <c r="D18" s="7" t="s">
        <v>132</v>
      </c>
      <c r="E18" s="4" t="s">
        <v>29</v>
      </c>
      <c r="F18" s="4"/>
      <c r="I18" s="21" t="e">
        <f>VLOOKUP(G18,#REF!,3,TRUE)</f>
        <v>#REF!</v>
      </c>
    </row>
    <row r="19" spans="1:9" ht="15.75">
      <c r="A19" s="112" t="s">
        <v>115</v>
      </c>
      <c r="B19" s="110" t="s">
        <v>27</v>
      </c>
      <c r="C19" s="122" t="s">
        <v>87</v>
      </c>
      <c r="D19" s="122" t="s">
        <v>131</v>
      </c>
      <c r="E19" s="122" t="s">
        <v>38</v>
      </c>
      <c r="F19" s="8" t="s">
        <v>59</v>
      </c>
      <c r="G19" s="24" t="s">
        <v>82</v>
      </c>
      <c r="I19" s="21" t="e">
        <f>VLOOKUP(G19,#REF!,3,TRUE)</f>
        <v>#REF!</v>
      </c>
    </row>
    <row r="20" spans="1:9" ht="16.5" customHeight="1" thickBot="1">
      <c r="A20" s="112"/>
      <c r="B20" s="111"/>
      <c r="C20" s="123"/>
      <c r="D20" s="123"/>
      <c r="E20" s="123"/>
      <c r="F20" s="8" t="s">
        <v>70</v>
      </c>
      <c r="G20" s="24" t="s">
        <v>74</v>
      </c>
      <c r="I20" s="21" t="e">
        <f>VLOOKUP(G20,#REF!,3,TRUE)</f>
        <v>#REF!</v>
      </c>
    </row>
    <row r="21" spans="1:9" ht="16.5" thickBot="1">
      <c r="A21" s="18" t="s">
        <v>106</v>
      </c>
      <c r="B21" s="11" t="s">
        <v>39</v>
      </c>
      <c r="C21" s="4" t="s">
        <v>123</v>
      </c>
      <c r="D21" s="7" t="s">
        <v>40</v>
      </c>
      <c r="E21" s="4" t="s">
        <v>41</v>
      </c>
      <c r="F21" s="8" t="s">
        <v>59</v>
      </c>
      <c r="G21" s="24" t="s">
        <v>82</v>
      </c>
      <c r="I21" s="21" t="e">
        <f>VLOOKUP(G21,#REF!,3,TRUE)</f>
        <v>#REF!</v>
      </c>
    </row>
    <row r="22" spans="1:9" ht="16.5" thickBot="1">
      <c r="A22" s="18" t="s">
        <v>107</v>
      </c>
      <c r="B22" s="11" t="s">
        <v>39</v>
      </c>
      <c r="C22" s="4" t="s">
        <v>124</v>
      </c>
      <c r="D22" s="7" t="s">
        <v>40</v>
      </c>
      <c r="E22" s="4" t="s">
        <v>41</v>
      </c>
      <c r="F22" s="8" t="s">
        <v>63</v>
      </c>
      <c r="G22" s="24" t="s">
        <v>78</v>
      </c>
      <c r="I22" s="21" t="e">
        <f>VLOOKUP(G22,#REF!,3,TRUE)</f>
        <v>#REF!</v>
      </c>
    </row>
    <row r="23" spans="1:9" ht="15.75">
      <c r="A23" s="112" t="s">
        <v>108</v>
      </c>
      <c r="B23" s="113" t="s">
        <v>129</v>
      </c>
      <c r="C23" s="113" t="s">
        <v>42</v>
      </c>
      <c r="D23" s="113" t="s">
        <v>43</v>
      </c>
      <c r="E23" s="113" t="s">
        <v>44</v>
      </c>
      <c r="F23" s="8" t="s">
        <v>67</v>
      </c>
      <c r="G23" s="24" t="s">
        <v>71</v>
      </c>
      <c r="I23" s="21" t="e">
        <f>VLOOKUP(G23,#REF!,3,TRUE)</f>
        <v>#REF!</v>
      </c>
    </row>
    <row r="24" spans="1:9" ht="33.75" customHeight="1" thickBot="1">
      <c r="A24" s="112"/>
      <c r="B24" s="114"/>
      <c r="C24" s="114"/>
      <c r="D24" s="114"/>
      <c r="E24" s="114"/>
      <c r="F24" s="8" t="s">
        <v>60</v>
      </c>
      <c r="G24" s="24" t="s">
        <v>80</v>
      </c>
      <c r="I24" s="21" t="e">
        <f>VLOOKUP(G24,#REF!,3,TRUE)</f>
        <v>#REF!</v>
      </c>
    </row>
    <row r="25" spans="1:9" ht="16.5" customHeight="1">
      <c r="A25" s="112" t="s">
        <v>143</v>
      </c>
      <c r="B25" s="118" t="s">
        <v>45</v>
      </c>
      <c r="C25" s="122" t="s">
        <v>90</v>
      </c>
      <c r="D25" s="122" t="s">
        <v>37</v>
      </c>
      <c r="E25" s="122" t="s">
        <v>46</v>
      </c>
      <c r="F25" s="8" t="s">
        <v>59</v>
      </c>
      <c r="G25" s="24" t="s">
        <v>82</v>
      </c>
      <c r="I25" s="21" t="e">
        <f>VLOOKUP(G25,#REF!,3,TRUE)</f>
        <v>#REF!</v>
      </c>
    </row>
    <row r="26" spans="1:9" ht="15.75" customHeight="1">
      <c r="A26" s="112"/>
      <c r="B26" s="119"/>
      <c r="C26" s="124"/>
      <c r="D26" s="124"/>
      <c r="E26" s="124"/>
      <c r="F26" s="8" t="s">
        <v>60</v>
      </c>
      <c r="G26" s="24" t="s">
        <v>80</v>
      </c>
      <c r="I26" s="21" t="e">
        <f>VLOOKUP(G26,#REF!,3,TRUE)</f>
        <v>#REF!</v>
      </c>
    </row>
    <row r="27" spans="1:9" ht="31.5" customHeight="1" thickBot="1">
      <c r="A27" s="112"/>
      <c r="B27" s="126"/>
      <c r="C27" s="123"/>
      <c r="D27" s="123"/>
      <c r="E27" s="123"/>
      <c r="F27" s="8" t="s">
        <v>65</v>
      </c>
      <c r="G27" s="24" t="s">
        <v>76</v>
      </c>
      <c r="I27" s="21" t="e">
        <f>VLOOKUP(G27,#REF!,3,TRUE)</f>
        <v>#REF!</v>
      </c>
    </row>
    <row r="28" spans="1:9" ht="16.5" customHeight="1">
      <c r="A28" s="112" t="s">
        <v>144</v>
      </c>
      <c r="B28" s="122" t="s">
        <v>47</v>
      </c>
      <c r="C28" s="122" t="s">
        <v>125</v>
      </c>
      <c r="D28" s="122" t="s">
        <v>48</v>
      </c>
      <c r="E28" s="122" t="s">
        <v>49</v>
      </c>
      <c r="F28" s="8" t="s">
        <v>59</v>
      </c>
      <c r="G28" s="24" t="s">
        <v>82</v>
      </c>
      <c r="I28" s="21" t="e">
        <f>VLOOKUP(G28,#REF!,3,TRUE)</f>
        <v>#REF!</v>
      </c>
    </row>
    <row r="29" spans="1:9" ht="32.25" customHeight="1" thickBot="1">
      <c r="A29" s="112"/>
      <c r="B29" s="123"/>
      <c r="C29" s="123"/>
      <c r="D29" s="123"/>
      <c r="E29" s="123"/>
      <c r="F29" s="8" t="s">
        <v>64</v>
      </c>
      <c r="G29" s="24" t="s">
        <v>77</v>
      </c>
      <c r="I29" s="21" t="e">
        <f>VLOOKUP(G29,#REF!,3,TRUE)</f>
        <v>#REF!</v>
      </c>
    </row>
    <row r="30" spans="1:9" ht="15.75">
      <c r="A30" s="112" t="s">
        <v>109</v>
      </c>
      <c r="B30" s="115" t="s">
        <v>33</v>
      </c>
      <c r="C30" s="122" t="s">
        <v>91</v>
      </c>
      <c r="D30" s="122" t="s">
        <v>34</v>
      </c>
      <c r="E30" s="122" t="s">
        <v>50</v>
      </c>
      <c r="F30" s="8" t="s">
        <v>69</v>
      </c>
      <c r="G30" s="24" t="s">
        <v>73</v>
      </c>
      <c r="I30" s="21" t="e">
        <f>VLOOKUP(G30,#REF!,3,TRUE)</f>
        <v>#REF!</v>
      </c>
    </row>
    <row r="31" spans="1:9" ht="15.75" customHeight="1">
      <c r="A31" s="112"/>
      <c r="B31" s="116"/>
      <c r="C31" s="124"/>
      <c r="D31" s="124"/>
      <c r="E31" s="124"/>
      <c r="F31" s="8" t="s">
        <v>65</v>
      </c>
      <c r="G31" s="24" t="s">
        <v>76</v>
      </c>
      <c r="I31" s="21" t="e">
        <f>VLOOKUP(G31,#REF!,3,TRUE)</f>
        <v>#REF!</v>
      </c>
    </row>
    <row r="32" spans="1:9" ht="15.75" customHeight="1">
      <c r="A32" s="112"/>
      <c r="B32" s="116"/>
      <c r="C32" s="124"/>
      <c r="D32" s="124"/>
      <c r="E32" s="124"/>
      <c r="F32" s="8" t="s">
        <v>61</v>
      </c>
      <c r="G32" s="24" t="s">
        <v>81</v>
      </c>
      <c r="I32" s="21" t="e">
        <f>VLOOKUP(G32,#REF!,3,TRUE)</f>
        <v>#REF!</v>
      </c>
    </row>
    <row r="33" spans="1:9" ht="16.5" customHeight="1" thickBot="1">
      <c r="A33" s="112"/>
      <c r="B33" s="117"/>
      <c r="C33" s="123"/>
      <c r="D33" s="123"/>
      <c r="E33" s="123"/>
      <c r="F33" s="8" t="s">
        <v>70</v>
      </c>
      <c r="G33" s="24" t="s">
        <v>74</v>
      </c>
      <c r="I33" s="21" t="e">
        <f>VLOOKUP(G33,#REF!,3,TRUE)</f>
        <v>#REF!</v>
      </c>
    </row>
    <row r="34" spans="1:9" ht="60.75" thickBot="1">
      <c r="A34" s="18" t="s">
        <v>110</v>
      </c>
      <c r="B34" s="4" t="s">
        <v>119</v>
      </c>
      <c r="C34" s="4"/>
      <c r="D34" s="7" t="s">
        <v>51</v>
      </c>
      <c r="E34" s="4" t="s">
        <v>26</v>
      </c>
      <c r="F34" s="4"/>
      <c r="I34" s="21" t="e">
        <f>VLOOKUP(G34,#REF!,3,TRUE)</f>
        <v>#REF!</v>
      </c>
    </row>
    <row r="35" spans="1:9" ht="15.75">
      <c r="A35" s="112" t="s">
        <v>111</v>
      </c>
      <c r="B35" s="115" t="s">
        <v>39</v>
      </c>
      <c r="C35" s="122" t="s">
        <v>92</v>
      </c>
      <c r="D35" s="122" t="s">
        <v>40</v>
      </c>
      <c r="E35" s="122" t="s">
        <v>41</v>
      </c>
      <c r="F35" s="8" t="s">
        <v>61</v>
      </c>
      <c r="G35" s="24" t="s">
        <v>81</v>
      </c>
      <c r="I35" s="21" t="e">
        <f>VLOOKUP(G35,#REF!,3,TRUE)</f>
        <v>#REF!</v>
      </c>
    </row>
    <row r="36" spans="1:9" ht="15.75" customHeight="1">
      <c r="A36" s="112"/>
      <c r="B36" s="116"/>
      <c r="C36" s="124"/>
      <c r="D36" s="124"/>
      <c r="E36" s="124"/>
      <c r="F36" s="8" t="s">
        <v>70</v>
      </c>
      <c r="G36" s="24" t="s">
        <v>74</v>
      </c>
      <c r="I36" s="21" t="e">
        <f>VLOOKUP(G36,#REF!,3,TRUE)</f>
        <v>#REF!</v>
      </c>
    </row>
    <row r="37" spans="1:9" ht="16.5" customHeight="1" thickBot="1">
      <c r="A37" s="112"/>
      <c r="B37" s="117"/>
      <c r="C37" s="123"/>
      <c r="D37" s="123"/>
      <c r="E37" s="123"/>
      <c r="F37" s="8" t="s">
        <v>65</v>
      </c>
      <c r="G37" s="24" t="s">
        <v>76</v>
      </c>
      <c r="I37" s="21" t="e">
        <f>VLOOKUP(G37,#REF!,3,TRUE)</f>
        <v>#REF!</v>
      </c>
    </row>
    <row r="38" spans="1:9" ht="30" customHeight="1" thickBot="1">
      <c r="A38" s="18" t="s">
        <v>137</v>
      </c>
      <c r="B38" s="20" t="s">
        <v>93</v>
      </c>
      <c r="C38" s="3"/>
      <c r="D38" s="9" t="s">
        <v>37</v>
      </c>
      <c r="E38" s="3" t="s">
        <v>32</v>
      </c>
      <c r="F38" s="8" t="s">
        <v>61</v>
      </c>
      <c r="G38" s="24" t="s">
        <v>81</v>
      </c>
      <c r="I38" s="21" t="e">
        <f>VLOOKUP(G38,#REF!,3,TRUE)</f>
        <v>#REF!</v>
      </c>
    </row>
    <row r="39" spans="1:9" ht="15.75" customHeight="1">
      <c r="A39" s="112" t="s">
        <v>112</v>
      </c>
      <c r="B39" s="110" t="s">
        <v>52</v>
      </c>
      <c r="C39" s="122"/>
      <c r="D39" s="122" t="s">
        <v>37</v>
      </c>
      <c r="E39" s="122" t="s">
        <v>32</v>
      </c>
      <c r="F39" s="8" t="s">
        <v>59</v>
      </c>
      <c r="G39" s="24" t="s">
        <v>82</v>
      </c>
      <c r="I39" s="21" t="e">
        <f>VLOOKUP(G39,#REF!,3,TRUE)</f>
        <v>#REF!</v>
      </c>
    </row>
    <row r="40" spans="1:9" ht="15.75" customHeight="1">
      <c r="A40" s="112"/>
      <c r="B40" s="125"/>
      <c r="C40" s="124"/>
      <c r="D40" s="124"/>
      <c r="E40" s="124"/>
      <c r="F40" s="8" t="s">
        <v>61</v>
      </c>
      <c r="G40" s="24" t="s">
        <v>81</v>
      </c>
      <c r="H40" s="1">
        <v>45</v>
      </c>
      <c r="I40" s="21" t="e">
        <f>VLOOKUP(G40,#REF!,3,TRUE)</f>
        <v>#REF!</v>
      </c>
    </row>
    <row r="41" spans="1:9" ht="47.25" customHeight="1" thickBot="1">
      <c r="A41" s="112"/>
      <c r="B41" s="111"/>
      <c r="C41" s="123"/>
      <c r="D41" s="123"/>
      <c r="E41" s="123"/>
      <c r="F41" s="8" t="s">
        <v>61</v>
      </c>
      <c r="G41" s="24" t="s">
        <v>81</v>
      </c>
      <c r="H41" s="1">
        <v>35</v>
      </c>
      <c r="I41" s="21" t="e">
        <f>VLOOKUP(G41,#REF!,3,TRUE)</f>
        <v>#REF!</v>
      </c>
    </row>
    <row r="42" spans="1:9" ht="60.75" thickBot="1">
      <c r="A42" s="18" t="s">
        <v>138</v>
      </c>
      <c r="B42" s="4" t="s">
        <v>116</v>
      </c>
      <c r="C42" s="4" t="s">
        <v>90</v>
      </c>
      <c r="D42" s="7" t="s">
        <v>53</v>
      </c>
      <c r="E42" s="4" t="s">
        <v>29</v>
      </c>
      <c r="F42" s="4"/>
      <c r="I42" s="21" t="e">
        <f>VLOOKUP(G42,#REF!,3,TRUE)</f>
        <v>#REF!</v>
      </c>
    </row>
    <row r="43" spans="1:9" ht="43.5" customHeight="1" thickBot="1">
      <c r="A43" s="18" t="s">
        <v>139</v>
      </c>
      <c r="B43" s="19" t="s">
        <v>54</v>
      </c>
      <c r="C43" s="3" t="s">
        <v>90</v>
      </c>
      <c r="D43" s="9" t="s">
        <v>37</v>
      </c>
      <c r="E43" s="3" t="s">
        <v>29</v>
      </c>
      <c r="F43" s="2" t="s">
        <v>61</v>
      </c>
      <c r="G43" s="22" t="s">
        <v>81</v>
      </c>
      <c r="I43" s="21" t="e">
        <f>VLOOKUP(G43,#REF!,3,TRUE)</f>
        <v>#REF!</v>
      </c>
    </row>
    <row r="44" spans="1:9" ht="30.75" thickBot="1">
      <c r="A44" s="18" t="s">
        <v>140</v>
      </c>
      <c r="B44" s="20" t="s">
        <v>94</v>
      </c>
      <c r="C44" s="3"/>
      <c r="D44" s="9" t="s">
        <v>37</v>
      </c>
      <c r="E44" s="3" t="s">
        <v>32</v>
      </c>
      <c r="F44" s="8" t="s">
        <v>68</v>
      </c>
      <c r="G44" s="24" t="s">
        <v>72</v>
      </c>
      <c r="I44" s="21" t="e">
        <f>VLOOKUP(G44,#REF!,3,TRUE)</f>
        <v>#REF!</v>
      </c>
    </row>
    <row r="45" spans="1:9" ht="15.75">
      <c r="A45" s="112" t="s">
        <v>145</v>
      </c>
      <c r="B45" s="110" t="s">
        <v>55</v>
      </c>
      <c r="C45" s="122" t="s">
        <v>126</v>
      </c>
      <c r="D45" s="122" t="s">
        <v>58</v>
      </c>
      <c r="E45" s="122" t="s">
        <v>49</v>
      </c>
      <c r="F45" s="8" t="s">
        <v>61</v>
      </c>
      <c r="G45" s="24" t="s">
        <v>81</v>
      </c>
      <c r="I45" s="21" t="e">
        <f>VLOOKUP(G45,#REF!,3,TRUE)</f>
        <v>#REF!</v>
      </c>
    </row>
    <row r="46" spans="1:9" ht="46.5" customHeight="1" thickBot="1">
      <c r="A46" s="112"/>
      <c r="B46" s="111"/>
      <c r="C46" s="123"/>
      <c r="D46" s="123"/>
      <c r="E46" s="123"/>
      <c r="F46" s="8" t="s">
        <v>64</v>
      </c>
      <c r="G46" s="24" t="s">
        <v>77</v>
      </c>
      <c r="I46" s="21" t="e">
        <f>VLOOKUP(G46,#REF!,3,TRUE)</f>
        <v>#REF!</v>
      </c>
    </row>
    <row r="47" spans="1:9" ht="30.75" thickBot="1">
      <c r="A47" s="18" t="s">
        <v>146</v>
      </c>
      <c r="B47" s="5" t="s">
        <v>95</v>
      </c>
      <c r="C47" s="3"/>
      <c r="D47" s="9" t="s">
        <v>37</v>
      </c>
      <c r="E47" s="3" t="s">
        <v>32</v>
      </c>
      <c r="F47" s="8" t="s">
        <v>70</v>
      </c>
      <c r="G47" s="24" t="s">
        <v>74</v>
      </c>
      <c r="I47" s="21" t="e">
        <f>VLOOKUP(G47,#REF!,3,TRUE)</f>
        <v>#REF!</v>
      </c>
    </row>
    <row r="48" spans="1:9" ht="77.25" customHeight="1" thickBot="1">
      <c r="A48" s="18" t="s">
        <v>141</v>
      </c>
      <c r="B48" s="4" t="s">
        <v>118</v>
      </c>
      <c r="C48" s="4" t="s">
        <v>90</v>
      </c>
      <c r="D48" s="7" t="s">
        <v>37</v>
      </c>
      <c r="E48" s="4" t="s">
        <v>29</v>
      </c>
      <c r="F48" s="8" t="s">
        <v>59</v>
      </c>
      <c r="G48" s="24" t="s">
        <v>82</v>
      </c>
      <c r="I48" s="21" t="e">
        <f>VLOOKUP(G48,#REF!,3,TRUE)</f>
        <v>#REF!</v>
      </c>
    </row>
    <row r="49" spans="1:9" ht="30.75" thickBot="1">
      <c r="A49" s="18" t="s">
        <v>142</v>
      </c>
      <c r="B49" s="5" t="s">
        <v>96</v>
      </c>
      <c r="C49" s="3"/>
      <c r="D49" s="9" t="s">
        <v>37</v>
      </c>
      <c r="E49" s="3" t="s">
        <v>32</v>
      </c>
      <c r="F49" s="8" t="s">
        <v>59</v>
      </c>
      <c r="G49" s="24" t="s">
        <v>82</v>
      </c>
      <c r="I49" s="21" t="e">
        <f>VLOOKUP(G49,#REF!,3,TRUE)</f>
        <v>#REF!</v>
      </c>
    </row>
    <row r="50" spans="1:9" ht="15.75">
      <c r="A50" s="112" t="s">
        <v>147</v>
      </c>
      <c r="B50" s="115" t="s">
        <v>33</v>
      </c>
      <c r="C50" s="124" t="s">
        <v>127</v>
      </c>
      <c r="D50" s="122" t="s">
        <v>34</v>
      </c>
      <c r="E50" s="122" t="s">
        <v>32</v>
      </c>
      <c r="F50" s="8" t="s">
        <v>60</v>
      </c>
      <c r="G50" s="24" t="s">
        <v>80</v>
      </c>
      <c r="I50" s="21" t="e">
        <f>VLOOKUP(G50,#REF!,3,TRUE)</f>
        <v>#REF!</v>
      </c>
    </row>
    <row r="51" spans="1:9" ht="15.75" customHeight="1">
      <c r="A51" s="112"/>
      <c r="B51" s="116"/>
      <c r="C51" s="124"/>
      <c r="D51" s="124"/>
      <c r="E51" s="124"/>
      <c r="F51" s="8" t="s">
        <v>66</v>
      </c>
      <c r="G51" s="24" t="s">
        <v>75</v>
      </c>
      <c r="I51" s="21" t="e">
        <f>VLOOKUP(G51,#REF!,3,TRUE)</f>
        <v>#REF!</v>
      </c>
    </row>
    <row r="52" spans="1:9" ht="16.5" thickBot="1">
      <c r="A52" s="112"/>
      <c r="B52" s="117"/>
      <c r="C52" s="123"/>
      <c r="D52" s="123"/>
      <c r="E52" s="123"/>
      <c r="F52" s="8" t="s">
        <v>68</v>
      </c>
      <c r="G52" s="24" t="s">
        <v>72</v>
      </c>
      <c r="I52" s="21" t="e">
        <f>VLOOKUP(G52,#REF!,3,TRUE)</f>
        <v>#REF!</v>
      </c>
    </row>
    <row r="53" spans="1:9" ht="31.5" customHeight="1" thickBot="1">
      <c r="A53" s="18" t="s">
        <v>148</v>
      </c>
      <c r="B53" s="3" t="s">
        <v>117</v>
      </c>
      <c r="C53" s="3" t="s">
        <v>89</v>
      </c>
      <c r="D53" s="9" t="s">
        <v>37</v>
      </c>
      <c r="E53" s="3" t="s">
        <v>32</v>
      </c>
      <c r="F53" s="8" t="s">
        <v>59</v>
      </c>
      <c r="G53" s="24" t="s">
        <v>82</v>
      </c>
      <c r="I53" s="21" t="e">
        <f>VLOOKUP(G53,#REF!,3,TRUE)</f>
        <v>#REF!</v>
      </c>
    </row>
    <row r="54" spans="1:9" ht="15.75">
      <c r="A54" s="112" t="s">
        <v>113</v>
      </c>
      <c r="B54" s="115" t="s">
        <v>39</v>
      </c>
      <c r="C54" s="124" t="s">
        <v>97</v>
      </c>
      <c r="D54" s="122" t="s">
        <v>40</v>
      </c>
      <c r="E54" s="122" t="s">
        <v>41</v>
      </c>
      <c r="F54" s="8" t="s">
        <v>60</v>
      </c>
      <c r="G54" s="24" t="s">
        <v>80</v>
      </c>
      <c r="I54" s="21" t="e">
        <f>VLOOKUP(G54,#REF!,3,TRUE)</f>
        <v>#REF!</v>
      </c>
    </row>
    <row r="55" spans="1:9" ht="15.75">
      <c r="A55" s="112"/>
      <c r="B55" s="116"/>
      <c r="C55" s="124"/>
      <c r="D55" s="124"/>
      <c r="E55" s="124"/>
      <c r="F55" s="8" t="s">
        <v>64</v>
      </c>
      <c r="G55" s="24" t="s">
        <v>77</v>
      </c>
      <c r="I55" s="21" t="e">
        <f>VLOOKUP(G55,#REF!,3,TRUE)</f>
        <v>#REF!</v>
      </c>
    </row>
    <row r="56" spans="1:9" ht="15.75">
      <c r="A56" s="112"/>
      <c r="B56" s="116"/>
      <c r="C56" s="124"/>
      <c r="D56" s="124"/>
      <c r="E56" s="124"/>
      <c r="F56" s="8" t="s">
        <v>68</v>
      </c>
      <c r="G56" s="24" t="s">
        <v>72</v>
      </c>
      <c r="I56" s="21" t="e">
        <f>VLOOKUP(G56,#REF!,3,TRUE)</f>
        <v>#REF!</v>
      </c>
    </row>
    <row r="57" spans="1:9" ht="16.5" thickBot="1">
      <c r="A57" s="112"/>
      <c r="B57" s="117"/>
      <c r="C57" s="123"/>
      <c r="D57" s="123"/>
      <c r="E57" s="123"/>
      <c r="F57" s="8" t="s">
        <v>62</v>
      </c>
      <c r="G57" s="24" t="s">
        <v>79</v>
      </c>
      <c r="I57" s="21" t="e">
        <f>VLOOKUP(G57,#REF!,3,TRUE)</f>
        <v>#REF!</v>
      </c>
    </row>
    <row r="58" spans="1:9" ht="45">
      <c r="A58" s="18" t="s">
        <v>114</v>
      </c>
      <c r="B58" s="3" t="s">
        <v>56</v>
      </c>
      <c r="C58" s="5" t="s">
        <v>128</v>
      </c>
      <c r="D58" s="9" t="s">
        <v>24</v>
      </c>
      <c r="E58" s="3" t="s">
        <v>57</v>
      </c>
      <c r="F58" s="8" t="s">
        <v>62</v>
      </c>
      <c r="G58" s="24" t="s">
        <v>79</v>
      </c>
      <c r="I58" s="21" t="e">
        <f>VLOOKUP(G58,#REF!,3,TRUE)</f>
        <v>#REF!</v>
      </c>
    </row>
  </sheetData>
  <sheetProtection/>
  <autoFilter ref="A1:I58"/>
  <mergeCells count="72">
    <mergeCell ref="A28:A29"/>
    <mergeCell ref="B28:B29"/>
    <mergeCell ref="E28:E29"/>
    <mergeCell ref="A25:A27"/>
    <mergeCell ref="B25:B27"/>
    <mergeCell ref="C25:C27"/>
    <mergeCell ref="D25:D27"/>
    <mergeCell ref="E30:E33"/>
    <mergeCell ref="A35:A37"/>
    <mergeCell ref="B35:B37"/>
    <mergeCell ref="E35:E37"/>
    <mergeCell ref="A30:A33"/>
    <mergeCell ref="B30:B33"/>
    <mergeCell ref="D30:D33"/>
    <mergeCell ref="C30:C33"/>
    <mergeCell ref="D35:D37"/>
    <mergeCell ref="C35:C37"/>
    <mergeCell ref="B39:B41"/>
    <mergeCell ref="E45:E46"/>
    <mergeCell ref="A45:A46"/>
    <mergeCell ref="B45:B46"/>
    <mergeCell ref="C45:C46"/>
    <mergeCell ref="D45:D46"/>
    <mergeCell ref="C39:C41"/>
    <mergeCell ref="E39:E41"/>
    <mergeCell ref="D39:D41"/>
    <mergeCell ref="A39:A41"/>
    <mergeCell ref="E54:E57"/>
    <mergeCell ref="A50:A52"/>
    <mergeCell ref="B50:B52"/>
    <mergeCell ref="E50:E52"/>
    <mergeCell ref="A54:A57"/>
    <mergeCell ref="B54:B57"/>
    <mergeCell ref="D54:D57"/>
    <mergeCell ref="C54:C57"/>
    <mergeCell ref="C50:C52"/>
    <mergeCell ref="D50:D52"/>
    <mergeCell ref="A19:A20"/>
    <mergeCell ref="B19:B20"/>
    <mergeCell ref="C19:C20"/>
    <mergeCell ref="B23:B24"/>
    <mergeCell ref="A23:A24"/>
    <mergeCell ref="D19:D20"/>
    <mergeCell ref="E23:E24"/>
    <mergeCell ref="D23:D24"/>
    <mergeCell ref="C23:C24"/>
    <mergeCell ref="E19:E20"/>
    <mergeCell ref="C28:C29"/>
    <mergeCell ref="E12:E14"/>
    <mergeCell ref="C12:C14"/>
    <mergeCell ref="D12:D14"/>
    <mergeCell ref="D28:D29"/>
    <mergeCell ref="E25:E27"/>
    <mergeCell ref="C5:C6"/>
    <mergeCell ref="D5:D6"/>
    <mergeCell ref="E5:E6"/>
    <mergeCell ref="D7:D8"/>
    <mergeCell ref="E10:E11"/>
    <mergeCell ref="C7:C8"/>
    <mergeCell ref="E7:E8"/>
    <mergeCell ref="C10:C11"/>
    <mergeCell ref="D10:D11"/>
    <mergeCell ref="A15:A16"/>
    <mergeCell ref="B15:B16"/>
    <mergeCell ref="A5:A6"/>
    <mergeCell ref="B5:B6"/>
    <mergeCell ref="A12:A14"/>
    <mergeCell ref="B12:B14"/>
    <mergeCell ref="A10:A11"/>
    <mergeCell ref="B10:B11"/>
    <mergeCell ref="A7:A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G22" sqref="G22"/>
    </sheetView>
  </sheetViews>
  <sheetFormatPr defaultColWidth="9.00390625" defaultRowHeight="15.75"/>
  <cols>
    <col min="1" max="1" width="19.50390625" style="26" bestFit="1" customWidth="1"/>
    <col min="2" max="19" width="5.75390625" style="26" customWidth="1"/>
    <col min="20" max="21" width="9.375" style="26" bestFit="1" customWidth="1"/>
    <col min="22" max="16384" width="9.00390625" style="26" customWidth="1"/>
  </cols>
  <sheetData>
    <row r="1" spans="1:21" s="27" customFormat="1" ht="20.25" customHeight="1">
      <c r="A1" s="30" t="s">
        <v>149</v>
      </c>
      <c r="B1" s="136" t="s">
        <v>165</v>
      </c>
      <c r="C1" s="138"/>
      <c r="D1" s="136" t="s">
        <v>176</v>
      </c>
      <c r="E1" s="138"/>
      <c r="F1" s="136" t="s">
        <v>164</v>
      </c>
      <c r="G1" s="138"/>
      <c r="H1" s="136" t="s">
        <v>194</v>
      </c>
      <c r="I1" s="138"/>
      <c r="J1" s="136" t="s">
        <v>195</v>
      </c>
      <c r="K1" s="137"/>
      <c r="L1" s="138"/>
      <c r="M1" s="31" t="s">
        <v>196</v>
      </c>
      <c r="N1" s="136" t="s">
        <v>197</v>
      </c>
      <c r="O1" s="137"/>
      <c r="P1" s="138"/>
      <c r="Q1" s="31" t="s">
        <v>198</v>
      </c>
      <c r="R1" s="31" t="s">
        <v>199</v>
      </c>
      <c r="S1" s="31" t="s">
        <v>200</v>
      </c>
      <c r="T1" s="130" t="s">
        <v>201</v>
      </c>
      <c r="U1" s="133" t="s">
        <v>159</v>
      </c>
    </row>
    <row r="2" spans="1:21" ht="15.75">
      <c r="A2" s="30" t="s">
        <v>193</v>
      </c>
      <c r="B2" s="127">
        <v>35</v>
      </c>
      <c r="C2" s="129"/>
      <c r="D2" s="127">
        <v>40</v>
      </c>
      <c r="E2" s="129"/>
      <c r="F2" s="127">
        <v>35</v>
      </c>
      <c r="G2" s="129"/>
      <c r="H2" s="127">
        <v>35</v>
      </c>
      <c r="I2" s="129"/>
      <c r="J2" s="127">
        <v>40</v>
      </c>
      <c r="K2" s="128"/>
      <c r="L2" s="129"/>
      <c r="M2" s="30">
        <v>35</v>
      </c>
      <c r="N2" s="127">
        <v>35</v>
      </c>
      <c r="O2" s="128"/>
      <c r="P2" s="129"/>
      <c r="Q2" s="30">
        <v>35</v>
      </c>
      <c r="R2" s="30">
        <v>35</v>
      </c>
      <c r="S2" s="30">
        <v>35</v>
      </c>
      <c r="T2" s="131"/>
      <c r="U2" s="134"/>
    </row>
    <row r="3" spans="1:21" ht="15.75">
      <c r="A3" s="32" t="s">
        <v>202</v>
      </c>
      <c r="B3" s="30" t="s">
        <v>152</v>
      </c>
      <c r="C3" s="30" t="s">
        <v>155</v>
      </c>
      <c r="D3" s="30" t="s">
        <v>153</v>
      </c>
      <c r="E3" s="30" t="s">
        <v>155</v>
      </c>
      <c r="F3" s="30" t="s">
        <v>150</v>
      </c>
      <c r="G3" s="30" t="s">
        <v>151</v>
      </c>
      <c r="H3" s="30" t="s">
        <v>150</v>
      </c>
      <c r="I3" s="30" t="s">
        <v>156</v>
      </c>
      <c r="J3" s="30" t="s">
        <v>150</v>
      </c>
      <c r="K3" s="30" t="s">
        <v>152</v>
      </c>
      <c r="L3" s="30" t="s">
        <v>154</v>
      </c>
      <c r="M3" s="30" t="s">
        <v>151</v>
      </c>
      <c r="N3" s="30" t="s">
        <v>150</v>
      </c>
      <c r="O3" s="30" t="s">
        <v>151</v>
      </c>
      <c r="P3" s="30" t="s">
        <v>151</v>
      </c>
      <c r="Q3" s="30" t="s">
        <v>151</v>
      </c>
      <c r="R3" s="30" t="s">
        <v>158</v>
      </c>
      <c r="S3" s="30" t="s">
        <v>151</v>
      </c>
      <c r="T3" s="131"/>
      <c r="U3" s="134"/>
    </row>
    <row r="4" spans="1:21" ht="15.75">
      <c r="A4" s="32" t="s">
        <v>336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>
        <v>45</v>
      </c>
      <c r="Q4" s="30"/>
      <c r="R4" s="30"/>
      <c r="S4" s="30"/>
      <c r="T4" s="132"/>
      <c r="U4" s="135"/>
    </row>
    <row r="5" spans="1:16" ht="15.75">
      <c r="A5" s="26" t="s">
        <v>203</v>
      </c>
      <c r="P5" s="30">
        <v>35</v>
      </c>
    </row>
  </sheetData>
  <sheetProtection/>
  <mergeCells count="14">
    <mergeCell ref="B2:C2"/>
    <mergeCell ref="D2:E2"/>
    <mergeCell ref="F2:G2"/>
    <mergeCell ref="H2:I2"/>
    <mergeCell ref="B1:C1"/>
    <mergeCell ref="D1:E1"/>
    <mergeCell ref="F1:G1"/>
    <mergeCell ref="H1:I1"/>
    <mergeCell ref="J2:L2"/>
    <mergeCell ref="N2:P2"/>
    <mergeCell ref="T1:T4"/>
    <mergeCell ref="U1:U4"/>
    <mergeCell ref="J1:L1"/>
    <mergeCell ref="N1:P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G169" sqref="A1:G169"/>
    </sheetView>
  </sheetViews>
  <sheetFormatPr defaultColWidth="9.00390625" defaultRowHeight="15.75"/>
  <cols>
    <col min="1" max="1" width="22.50390625" style="0" bestFit="1" customWidth="1"/>
    <col min="2" max="2" width="23.375" style="0" bestFit="1" customWidth="1"/>
  </cols>
  <sheetData>
    <row r="1" spans="1:7" ht="15.75">
      <c r="A1" t="s">
        <v>366</v>
      </c>
      <c r="B1" t="s">
        <v>354</v>
      </c>
      <c r="C1" t="s">
        <v>353</v>
      </c>
      <c r="F1" s="51"/>
      <c r="G1" s="52">
        <v>0.024722222222222225</v>
      </c>
    </row>
    <row r="2" spans="1:7" ht="15.75">
      <c r="A2" t="s">
        <v>370</v>
      </c>
      <c r="B2" t="s">
        <v>0</v>
      </c>
      <c r="C2" t="s">
        <v>367</v>
      </c>
      <c r="G2" s="52">
        <v>0.004340277777777778</v>
      </c>
    </row>
    <row r="3" spans="1:7" ht="15.75">
      <c r="A3" t="s">
        <v>369</v>
      </c>
      <c r="B3" t="s">
        <v>0</v>
      </c>
      <c r="C3" t="s">
        <v>367</v>
      </c>
      <c r="G3" s="52">
        <v>0.004363425925925926</v>
      </c>
    </row>
    <row r="4" spans="1:7" ht="15.75">
      <c r="A4" t="s">
        <v>373</v>
      </c>
      <c r="B4" t="s">
        <v>0</v>
      </c>
      <c r="C4" t="s">
        <v>367</v>
      </c>
      <c r="G4" s="52">
        <v>0.0050347222222222225</v>
      </c>
    </row>
    <row r="5" spans="1:7" ht="15.75">
      <c r="A5" t="s">
        <v>371</v>
      </c>
      <c r="B5" t="s">
        <v>0</v>
      </c>
      <c r="C5" t="s">
        <v>367</v>
      </c>
      <c r="G5" s="52">
        <v>0.006180555555555556</v>
      </c>
    </row>
    <row r="6" spans="1:7" ht="15.75">
      <c r="A6" t="s">
        <v>372</v>
      </c>
      <c r="B6" t="s">
        <v>0</v>
      </c>
      <c r="C6" t="s">
        <v>367</v>
      </c>
      <c r="G6" s="52">
        <v>0.010023148148148147</v>
      </c>
    </row>
    <row r="7" spans="1:7" ht="15.75">
      <c r="A7" t="s">
        <v>368</v>
      </c>
      <c r="B7" t="s">
        <v>181</v>
      </c>
      <c r="C7" t="s">
        <v>367</v>
      </c>
      <c r="G7" s="52">
        <v>0.010486111111111111</v>
      </c>
    </row>
    <row r="8" spans="1:7" ht="15.75">
      <c r="A8" t="s">
        <v>309</v>
      </c>
      <c r="B8" t="s">
        <v>355</v>
      </c>
      <c r="C8" t="s">
        <v>349</v>
      </c>
      <c r="G8" s="52">
        <v>0.0037268518518518514</v>
      </c>
    </row>
    <row r="9" spans="1:7" ht="15.75">
      <c r="A9" t="s">
        <v>376</v>
      </c>
      <c r="B9" t="s">
        <v>355</v>
      </c>
      <c r="C9" t="s">
        <v>349</v>
      </c>
      <c r="G9" s="52">
        <v>0.004594907407407408</v>
      </c>
    </row>
    <row r="10" spans="1:7" ht="15.75">
      <c r="A10" t="s">
        <v>374</v>
      </c>
      <c r="B10" t="s">
        <v>181</v>
      </c>
      <c r="C10" t="s">
        <v>349</v>
      </c>
      <c r="G10" s="52">
        <v>0.004618055555555556</v>
      </c>
    </row>
    <row r="11" spans="1:7" ht="15.75">
      <c r="A11" t="s">
        <v>377</v>
      </c>
      <c r="B11" t="s">
        <v>355</v>
      </c>
      <c r="C11" t="s">
        <v>349</v>
      </c>
      <c r="G11" s="52">
        <v>0.004837962962962963</v>
      </c>
    </row>
    <row r="12" spans="1:7" ht="15.75">
      <c r="A12" t="s">
        <v>381</v>
      </c>
      <c r="B12" t="s">
        <v>356</v>
      </c>
      <c r="C12" t="s">
        <v>349</v>
      </c>
      <c r="G12" s="52">
        <v>0.005717592592592593</v>
      </c>
    </row>
    <row r="13" spans="1:7" ht="15.75">
      <c r="A13" t="s">
        <v>350</v>
      </c>
      <c r="B13" t="s">
        <v>355</v>
      </c>
      <c r="C13" t="s">
        <v>349</v>
      </c>
      <c r="G13" s="52">
        <v>0.00650462962962963</v>
      </c>
    </row>
    <row r="14" spans="1:7" ht="15.75">
      <c r="A14" t="s">
        <v>378</v>
      </c>
      <c r="B14" t="s">
        <v>355</v>
      </c>
      <c r="C14" t="s">
        <v>349</v>
      </c>
      <c r="G14" s="52">
        <v>0.006585648148148147</v>
      </c>
    </row>
    <row r="15" spans="1:7" ht="15.75">
      <c r="A15" t="s">
        <v>385</v>
      </c>
      <c r="B15" t="s">
        <v>0</v>
      </c>
      <c r="C15" t="s">
        <v>349</v>
      </c>
      <c r="G15" s="52">
        <v>0.006944444444444444</v>
      </c>
    </row>
    <row r="16" spans="1:7" ht="15.75">
      <c r="A16" t="s">
        <v>375</v>
      </c>
      <c r="B16" t="s">
        <v>181</v>
      </c>
      <c r="C16" t="s">
        <v>349</v>
      </c>
      <c r="G16" s="52">
        <v>0.007418981481481481</v>
      </c>
    </row>
    <row r="17" spans="1:7" ht="15.75">
      <c r="A17" t="s">
        <v>379</v>
      </c>
      <c r="B17" t="s">
        <v>355</v>
      </c>
      <c r="C17" t="s">
        <v>349</v>
      </c>
      <c r="G17" s="52">
        <v>0.007916666666666667</v>
      </c>
    </row>
    <row r="18" spans="1:7" ht="15.75">
      <c r="A18" t="s">
        <v>380</v>
      </c>
      <c r="B18" t="s">
        <v>175</v>
      </c>
      <c r="C18" t="s">
        <v>349</v>
      </c>
      <c r="G18" s="52">
        <v>0.008564814814814815</v>
      </c>
    </row>
    <row r="19" spans="1:7" ht="15.75">
      <c r="A19" t="s">
        <v>384</v>
      </c>
      <c r="B19" t="s">
        <v>355</v>
      </c>
      <c r="C19" t="s">
        <v>349</v>
      </c>
      <c r="G19" s="52">
        <v>0.008715277777777778</v>
      </c>
    </row>
    <row r="20" spans="1:7" ht="15.75">
      <c r="A20" t="s">
        <v>382</v>
      </c>
      <c r="B20" t="s">
        <v>355</v>
      </c>
      <c r="C20" t="s">
        <v>349</v>
      </c>
      <c r="G20" s="52">
        <v>0.009988425925925927</v>
      </c>
    </row>
    <row r="21" spans="1:7" ht="15.75">
      <c r="A21" t="s">
        <v>383</v>
      </c>
      <c r="B21" t="s">
        <v>355</v>
      </c>
      <c r="C21" t="s">
        <v>349</v>
      </c>
      <c r="G21" s="52">
        <v>0.010046296296296296</v>
      </c>
    </row>
    <row r="22" spans="1:7" ht="15.75">
      <c r="A22" t="s">
        <v>2</v>
      </c>
      <c r="B22" t="s">
        <v>181</v>
      </c>
      <c r="C22" t="s">
        <v>349</v>
      </c>
      <c r="G22" s="52">
        <v>0.0103125</v>
      </c>
    </row>
    <row r="23" spans="1:7" ht="15.75">
      <c r="A23" t="s">
        <v>239</v>
      </c>
      <c r="B23" t="s">
        <v>355</v>
      </c>
      <c r="C23" t="s">
        <v>342</v>
      </c>
      <c r="G23" s="52">
        <v>0.007523148148148148</v>
      </c>
    </row>
    <row r="24" spans="1:7" ht="15.75">
      <c r="A24" t="s">
        <v>244</v>
      </c>
      <c r="B24" t="s">
        <v>181</v>
      </c>
      <c r="C24" t="s">
        <v>342</v>
      </c>
      <c r="G24" s="52">
        <v>0.008194444444444445</v>
      </c>
    </row>
    <row r="25" spans="1:7" ht="15.75">
      <c r="A25" t="s">
        <v>387</v>
      </c>
      <c r="B25" t="s">
        <v>0</v>
      </c>
      <c r="C25" t="s">
        <v>342</v>
      </c>
      <c r="G25" s="52">
        <v>0.008738425925925926</v>
      </c>
    </row>
    <row r="26" spans="1:7" ht="15.75">
      <c r="A26" t="s">
        <v>269</v>
      </c>
      <c r="B26" t="s">
        <v>355</v>
      </c>
      <c r="C26" t="s">
        <v>342</v>
      </c>
      <c r="G26" s="52">
        <v>0.009027777777777779</v>
      </c>
    </row>
    <row r="27" spans="1:7" ht="15.75">
      <c r="A27" t="s">
        <v>240</v>
      </c>
      <c r="B27" t="s">
        <v>355</v>
      </c>
      <c r="C27" t="s">
        <v>342</v>
      </c>
      <c r="G27" s="52">
        <v>0.010162037037037037</v>
      </c>
    </row>
    <row r="28" spans="1:7" ht="15.75">
      <c r="A28" t="s">
        <v>321</v>
      </c>
      <c r="B28" t="s">
        <v>355</v>
      </c>
      <c r="C28" t="s">
        <v>342</v>
      </c>
      <c r="G28" s="52">
        <v>0.010185185185185184</v>
      </c>
    </row>
    <row r="29" spans="1:7" ht="15.75">
      <c r="A29" t="s">
        <v>319</v>
      </c>
      <c r="B29" t="s">
        <v>0</v>
      </c>
      <c r="C29" t="s">
        <v>342</v>
      </c>
      <c r="G29" s="52">
        <v>0.011400462962962965</v>
      </c>
    </row>
    <row r="30" spans="1:7" ht="15.75">
      <c r="A30" t="s">
        <v>5</v>
      </c>
      <c r="B30" t="s">
        <v>0</v>
      </c>
      <c r="C30" t="s">
        <v>342</v>
      </c>
      <c r="G30" s="52">
        <v>0.012789351851851852</v>
      </c>
    </row>
    <row r="31" spans="1:7" ht="15.75">
      <c r="A31" t="s">
        <v>246</v>
      </c>
      <c r="B31" t="s">
        <v>181</v>
      </c>
      <c r="C31" t="s">
        <v>342</v>
      </c>
      <c r="G31" s="52">
        <v>0.013449074074074073</v>
      </c>
    </row>
    <row r="32" spans="1:7" ht="15.75">
      <c r="A32" t="s">
        <v>386</v>
      </c>
      <c r="B32" t="s">
        <v>355</v>
      </c>
      <c r="C32" t="s">
        <v>342</v>
      </c>
      <c r="G32" s="52">
        <v>0.014120370370370368</v>
      </c>
    </row>
    <row r="33" spans="1:7" ht="15.75">
      <c r="A33" t="s">
        <v>265</v>
      </c>
      <c r="B33" t="s">
        <v>355</v>
      </c>
      <c r="C33" t="s">
        <v>344</v>
      </c>
      <c r="G33" s="52">
        <v>0.016481481481481482</v>
      </c>
    </row>
    <row r="34" spans="1:7" ht="15.75">
      <c r="A34" t="s">
        <v>8</v>
      </c>
      <c r="B34" t="s">
        <v>0</v>
      </c>
      <c r="C34" t="s">
        <v>344</v>
      </c>
      <c r="G34" s="52">
        <v>0.016863425925925928</v>
      </c>
    </row>
    <row r="35" spans="1:7" ht="15.75">
      <c r="A35" t="s">
        <v>388</v>
      </c>
      <c r="B35" t="s">
        <v>357</v>
      </c>
      <c r="C35" t="s">
        <v>344</v>
      </c>
      <c r="G35" s="52">
        <v>0.017824074074074076</v>
      </c>
    </row>
    <row r="36" spans="1:7" ht="15.75">
      <c r="A36" t="s">
        <v>264</v>
      </c>
      <c r="B36" t="s">
        <v>0</v>
      </c>
      <c r="C36" t="s">
        <v>344</v>
      </c>
      <c r="G36" s="52">
        <v>0.021168981481481483</v>
      </c>
    </row>
    <row r="37" spans="1:7" ht="15.75">
      <c r="A37" t="s">
        <v>389</v>
      </c>
      <c r="B37" t="s">
        <v>355</v>
      </c>
      <c r="C37" t="s">
        <v>344</v>
      </c>
      <c r="G37" s="52">
        <v>0.02181712962962963</v>
      </c>
    </row>
    <row r="38" spans="1:7" ht="15.75">
      <c r="A38" t="s">
        <v>9</v>
      </c>
      <c r="B38" t="s">
        <v>355</v>
      </c>
      <c r="C38" t="s">
        <v>344</v>
      </c>
      <c r="G38" s="52">
        <v>0.022152777777777775</v>
      </c>
    </row>
    <row r="39" spans="1:7" ht="15.75">
      <c r="A39" t="s">
        <v>281</v>
      </c>
      <c r="B39" t="s">
        <v>355</v>
      </c>
      <c r="C39" t="s">
        <v>344</v>
      </c>
      <c r="G39" s="52">
        <v>0.02245370370370371</v>
      </c>
    </row>
    <row r="40" spans="1:7" ht="15.75">
      <c r="A40" t="s">
        <v>290</v>
      </c>
      <c r="B40" t="s">
        <v>355</v>
      </c>
      <c r="C40" t="s">
        <v>346</v>
      </c>
      <c r="G40" s="52">
        <v>0.032719907407407406</v>
      </c>
    </row>
    <row r="41" spans="1:7" ht="15.75">
      <c r="A41" t="s">
        <v>280</v>
      </c>
      <c r="B41" t="s">
        <v>355</v>
      </c>
      <c r="C41" t="s">
        <v>346</v>
      </c>
      <c r="G41" s="52">
        <v>0.036111111111111115</v>
      </c>
    </row>
    <row r="42" spans="1:7" ht="15.75">
      <c r="A42" t="s">
        <v>394</v>
      </c>
      <c r="B42" t="s">
        <v>171</v>
      </c>
      <c r="C42" t="s">
        <v>390</v>
      </c>
      <c r="G42" s="52">
        <v>0.017766203703703704</v>
      </c>
    </row>
    <row r="43" spans="1:7" ht="15.75">
      <c r="A43" t="s">
        <v>392</v>
      </c>
      <c r="B43" t="s">
        <v>359</v>
      </c>
      <c r="C43" t="s">
        <v>390</v>
      </c>
      <c r="G43" s="52">
        <v>0.02396990740740741</v>
      </c>
    </row>
    <row r="44" spans="1:7" ht="15.75">
      <c r="A44" t="s">
        <v>395</v>
      </c>
      <c r="B44" t="s">
        <v>360</v>
      </c>
      <c r="C44" t="s">
        <v>390</v>
      </c>
      <c r="G44" s="52">
        <v>0.025740740740740745</v>
      </c>
    </row>
    <row r="45" spans="1:7" ht="15.75">
      <c r="A45" t="s">
        <v>391</v>
      </c>
      <c r="B45" t="s">
        <v>358</v>
      </c>
      <c r="C45" t="s">
        <v>390</v>
      </c>
      <c r="G45" s="52">
        <v>0.026539351851851852</v>
      </c>
    </row>
    <row r="46" spans="1:7" ht="15.75">
      <c r="A46" t="s">
        <v>393</v>
      </c>
      <c r="B46" t="s">
        <v>355</v>
      </c>
      <c r="C46" t="s">
        <v>390</v>
      </c>
      <c r="G46" s="52">
        <v>0.026782407407407408</v>
      </c>
    </row>
    <row r="47" spans="1:7" ht="15.75">
      <c r="A47" t="s">
        <v>402</v>
      </c>
      <c r="B47" t="s">
        <v>358</v>
      </c>
      <c r="C47" t="s">
        <v>396</v>
      </c>
      <c r="G47" s="52">
        <v>0.017141203703703704</v>
      </c>
    </row>
    <row r="48" spans="1:7" ht="15.75">
      <c r="A48" t="s">
        <v>398</v>
      </c>
      <c r="B48" t="s">
        <v>7</v>
      </c>
      <c r="C48" t="s">
        <v>396</v>
      </c>
      <c r="G48" s="52">
        <v>0.019212962962962963</v>
      </c>
    </row>
    <row r="49" spans="1:7" ht="15.75">
      <c r="A49" t="s">
        <v>399</v>
      </c>
      <c r="B49" t="s">
        <v>358</v>
      </c>
      <c r="C49" t="s">
        <v>396</v>
      </c>
      <c r="G49" s="52">
        <v>0.020335648148148148</v>
      </c>
    </row>
    <row r="50" spans="1:7" ht="15.75">
      <c r="A50" t="s">
        <v>400</v>
      </c>
      <c r="B50" t="s">
        <v>358</v>
      </c>
      <c r="C50" t="s">
        <v>396</v>
      </c>
      <c r="G50" s="52">
        <v>0.020358796296296295</v>
      </c>
    </row>
    <row r="51" spans="1:7" ht="15.75">
      <c r="A51" t="s">
        <v>403</v>
      </c>
      <c r="B51" t="s">
        <v>360</v>
      </c>
      <c r="C51" t="s">
        <v>396</v>
      </c>
      <c r="G51" s="52">
        <v>0.020648148148148148</v>
      </c>
    </row>
    <row r="52" spans="1:7" ht="15.75">
      <c r="A52" t="s">
        <v>397</v>
      </c>
      <c r="B52" t="s">
        <v>171</v>
      </c>
      <c r="C52" t="s">
        <v>396</v>
      </c>
      <c r="G52" s="52">
        <v>0.020925925925925928</v>
      </c>
    </row>
    <row r="53" spans="1:7" ht="15.75">
      <c r="A53" t="s">
        <v>401</v>
      </c>
      <c r="B53" t="s">
        <v>358</v>
      </c>
      <c r="C53" t="s">
        <v>396</v>
      </c>
      <c r="G53" s="52">
        <v>0.021261574074074075</v>
      </c>
    </row>
    <row r="54" spans="1:7" ht="15.75">
      <c r="A54" t="s">
        <v>408</v>
      </c>
      <c r="B54" t="s">
        <v>358</v>
      </c>
      <c r="C54" t="s">
        <v>404</v>
      </c>
      <c r="G54" s="52">
        <v>0.018055555555555557</v>
      </c>
    </row>
    <row r="55" spans="1:7" ht="15.75">
      <c r="A55" t="s">
        <v>407</v>
      </c>
      <c r="B55" t="s">
        <v>355</v>
      </c>
      <c r="C55" t="s">
        <v>404</v>
      </c>
      <c r="G55" s="52">
        <v>0.022233796296296297</v>
      </c>
    </row>
    <row r="56" spans="1:7" ht="15.75">
      <c r="A56" t="s">
        <v>405</v>
      </c>
      <c r="B56" t="s">
        <v>361</v>
      </c>
      <c r="C56" t="s">
        <v>404</v>
      </c>
      <c r="G56" s="52">
        <v>0.02291666666666667</v>
      </c>
    </row>
    <row r="57" spans="1:7" ht="15.75">
      <c r="A57" t="s">
        <v>406</v>
      </c>
      <c r="B57" t="s">
        <v>175</v>
      </c>
      <c r="C57" t="s">
        <v>404</v>
      </c>
      <c r="G57" s="52">
        <v>0.03667824074074074</v>
      </c>
    </row>
    <row r="58" spans="1:7" ht="15.75">
      <c r="A58" t="s">
        <v>328</v>
      </c>
      <c r="B58" t="s">
        <v>362</v>
      </c>
      <c r="C58" s="49" t="s">
        <v>481</v>
      </c>
      <c r="G58" s="52">
        <v>0.02900462962962963</v>
      </c>
    </row>
    <row r="59" spans="1:7" ht="15.75">
      <c r="A59" t="s">
        <v>410</v>
      </c>
      <c r="B59" t="s">
        <v>363</v>
      </c>
      <c r="C59" s="49" t="s">
        <v>481</v>
      </c>
      <c r="G59" s="52">
        <v>0.029039351851851854</v>
      </c>
    </row>
    <row r="60" spans="1:7" ht="15.75">
      <c r="A60" t="s">
        <v>338</v>
      </c>
      <c r="B60" t="s">
        <v>355</v>
      </c>
      <c r="C60" s="49" t="s">
        <v>481</v>
      </c>
      <c r="G60" s="52">
        <v>0.0328125</v>
      </c>
    </row>
    <row r="61" spans="1:7" ht="15.75">
      <c r="A61" t="s">
        <v>179</v>
      </c>
      <c r="B61" t="s">
        <v>171</v>
      </c>
      <c r="C61" s="49" t="s">
        <v>481</v>
      </c>
      <c r="G61" s="52">
        <v>0.033553240740740745</v>
      </c>
    </row>
    <row r="62" spans="1:7" ht="15.75">
      <c r="A62" t="s">
        <v>411</v>
      </c>
      <c r="B62" t="s">
        <v>363</v>
      </c>
      <c r="C62" s="49" t="s">
        <v>481</v>
      </c>
      <c r="G62" s="52">
        <v>0.039641203703703706</v>
      </c>
    </row>
    <row r="63" spans="1:7" ht="15.75">
      <c r="A63" t="s">
        <v>409</v>
      </c>
      <c r="B63" t="s">
        <v>363</v>
      </c>
      <c r="C63" s="49" t="s">
        <v>481</v>
      </c>
      <c r="G63" s="52">
        <v>0.04027777777777778</v>
      </c>
    </row>
    <row r="64" spans="1:7" ht="15.75">
      <c r="A64" t="s">
        <v>412</v>
      </c>
      <c r="B64" t="s">
        <v>175</v>
      </c>
      <c r="C64" s="49" t="s">
        <v>481</v>
      </c>
      <c r="G64" s="52">
        <v>0.05694444444444444</v>
      </c>
    </row>
    <row r="65" spans="1:7" ht="15.75">
      <c r="A65" t="s">
        <v>421</v>
      </c>
      <c r="B65" t="s">
        <v>169</v>
      </c>
      <c r="C65" t="s">
        <v>413</v>
      </c>
      <c r="G65" s="52">
        <v>0.0051504629629629635</v>
      </c>
    </row>
    <row r="66" spans="1:7" ht="15.75">
      <c r="A66" t="s">
        <v>416</v>
      </c>
      <c r="B66" t="s">
        <v>0</v>
      </c>
      <c r="C66" t="s">
        <v>413</v>
      </c>
      <c r="G66" s="52">
        <v>0.005474537037037037</v>
      </c>
    </row>
    <row r="67" spans="1:7" ht="15.75">
      <c r="A67" t="s">
        <v>420</v>
      </c>
      <c r="B67" t="s">
        <v>171</v>
      </c>
      <c r="C67" t="s">
        <v>413</v>
      </c>
      <c r="G67" s="52">
        <v>0.005636574074074074</v>
      </c>
    </row>
    <row r="68" spans="1:7" ht="15.75">
      <c r="A68" t="s">
        <v>414</v>
      </c>
      <c r="B68" t="s">
        <v>181</v>
      </c>
      <c r="C68" t="s">
        <v>413</v>
      </c>
      <c r="G68" s="52">
        <v>0.005694444444444444</v>
      </c>
    </row>
    <row r="69" spans="1:7" ht="15.75">
      <c r="A69" t="s">
        <v>418</v>
      </c>
      <c r="B69" t="s">
        <v>0</v>
      </c>
      <c r="C69" t="s">
        <v>413</v>
      </c>
      <c r="G69" s="52">
        <v>0.00587962962962963</v>
      </c>
    </row>
    <row r="70" spans="1:7" ht="15.75">
      <c r="A70" t="s">
        <v>417</v>
      </c>
      <c r="B70" t="s">
        <v>0</v>
      </c>
      <c r="C70" t="s">
        <v>413</v>
      </c>
      <c r="G70" s="52">
        <v>0.00599537037037037</v>
      </c>
    </row>
    <row r="71" spans="1:7" ht="15.75">
      <c r="A71" t="s">
        <v>415</v>
      </c>
      <c r="B71" t="s">
        <v>355</v>
      </c>
      <c r="C71" t="s">
        <v>413</v>
      </c>
      <c r="G71" s="52">
        <v>0.006377314814814815</v>
      </c>
    </row>
    <row r="72" spans="1:7" ht="15.75">
      <c r="A72" t="s">
        <v>419</v>
      </c>
      <c r="B72" t="s">
        <v>0</v>
      </c>
      <c r="C72" t="s">
        <v>413</v>
      </c>
      <c r="G72" s="52">
        <v>0.006851851851851852</v>
      </c>
    </row>
    <row r="73" spans="1:7" ht="15.75">
      <c r="A73" t="s">
        <v>226</v>
      </c>
      <c r="B73" t="s">
        <v>355</v>
      </c>
      <c r="C73" t="s">
        <v>347</v>
      </c>
      <c r="G73" s="52">
        <v>0.00818287037037037</v>
      </c>
    </row>
    <row r="74" spans="1:7" ht="15.75">
      <c r="A74" t="s">
        <v>424</v>
      </c>
      <c r="B74" t="s">
        <v>181</v>
      </c>
      <c r="C74" t="s">
        <v>347</v>
      </c>
      <c r="G74" s="52">
        <v>0.00835648148148148</v>
      </c>
    </row>
    <row r="75" spans="1:7" ht="15.75">
      <c r="A75" t="s">
        <v>427</v>
      </c>
      <c r="B75" t="s">
        <v>355</v>
      </c>
      <c r="C75" t="s">
        <v>347</v>
      </c>
      <c r="G75" s="52">
        <v>0.008854166666666666</v>
      </c>
    </row>
    <row r="76" spans="1:7" ht="15.75">
      <c r="A76" t="s">
        <v>233</v>
      </c>
      <c r="B76" t="s">
        <v>355</v>
      </c>
      <c r="C76" t="s">
        <v>347</v>
      </c>
      <c r="G76" s="52">
        <v>0.008865740740740742</v>
      </c>
    </row>
    <row r="77" spans="1:7" ht="15.75">
      <c r="A77" t="s">
        <v>429</v>
      </c>
      <c r="B77" t="s">
        <v>363</v>
      </c>
      <c r="C77" t="s">
        <v>347</v>
      </c>
      <c r="G77" s="52">
        <v>0.008923611111111111</v>
      </c>
    </row>
    <row r="78" spans="1:7" ht="15.75">
      <c r="A78" t="s">
        <v>430</v>
      </c>
      <c r="B78" t="s">
        <v>0</v>
      </c>
      <c r="C78" t="s">
        <v>347</v>
      </c>
      <c r="G78" s="52">
        <v>0.009363425925925926</v>
      </c>
    </row>
    <row r="79" spans="1:7" ht="15.75">
      <c r="A79" t="s">
        <v>426</v>
      </c>
      <c r="B79" t="s">
        <v>355</v>
      </c>
      <c r="C79" t="s">
        <v>347</v>
      </c>
      <c r="G79" s="52">
        <v>0.0096875</v>
      </c>
    </row>
    <row r="80" spans="1:7" ht="15.75">
      <c r="A80" t="s">
        <v>425</v>
      </c>
      <c r="B80" t="s">
        <v>181</v>
      </c>
      <c r="C80" t="s">
        <v>347</v>
      </c>
      <c r="G80" s="52">
        <v>0.012233796296296296</v>
      </c>
    </row>
    <row r="81" spans="1:7" ht="15.75">
      <c r="A81" t="s">
        <v>433</v>
      </c>
      <c r="B81" t="s">
        <v>169</v>
      </c>
      <c r="C81" t="s">
        <v>347</v>
      </c>
      <c r="G81" s="52">
        <v>0.012233796296296296</v>
      </c>
    </row>
    <row r="82" spans="1:7" ht="15.75">
      <c r="A82" t="s">
        <v>422</v>
      </c>
      <c r="B82" t="s">
        <v>207</v>
      </c>
      <c r="C82" t="s">
        <v>347</v>
      </c>
      <c r="G82" s="52">
        <v>0.01283564814814815</v>
      </c>
    </row>
    <row r="83" spans="1:7" ht="15.75">
      <c r="A83" t="s">
        <v>432</v>
      </c>
      <c r="B83" t="s">
        <v>169</v>
      </c>
      <c r="C83" t="s">
        <v>347</v>
      </c>
      <c r="G83" s="52">
        <v>0.013599537037037037</v>
      </c>
    </row>
    <row r="84" spans="1:7" ht="15.75">
      <c r="A84" t="s">
        <v>434</v>
      </c>
      <c r="B84" t="s">
        <v>169</v>
      </c>
      <c r="C84" t="s">
        <v>347</v>
      </c>
      <c r="G84" s="52">
        <v>0.013599537037037037</v>
      </c>
    </row>
    <row r="85" spans="1:7" ht="15.75">
      <c r="A85" t="s">
        <v>428</v>
      </c>
      <c r="B85" t="s">
        <v>363</v>
      </c>
      <c r="C85" t="s">
        <v>347</v>
      </c>
      <c r="G85" s="52">
        <v>0.014178240740740741</v>
      </c>
    </row>
    <row r="86" spans="1:7" ht="15.75">
      <c r="A86" t="s">
        <v>423</v>
      </c>
      <c r="B86" t="s">
        <v>207</v>
      </c>
      <c r="C86" t="s">
        <v>347</v>
      </c>
      <c r="G86" s="52">
        <v>0.014317129629629631</v>
      </c>
    </row>
    <row r="87" spans="1:7" ht="15.75">
      <c r="A87" t="s">
        <v>431</v>
      </c>
      <c r="B87" t="s">
        <v>171</v>
      </c>
      <c r="C87" t="s">
        <v>347</v>
      </c>
      <c r="G87" s="52">
        <v>0.017395833333333336</v>
      </c>
    </row>
    <row r="88" spans="1:7" ht="15.75">
      <c r="A88" t="s">
        <v>225</v>
      </c>
      <c r="B88" t="s">
        <v>169</v>
      </c>
      <c r="C88" t="s">
        <v>347</v>
      </c>
      <c r="G88" s="52">
        <v>0.020648148148148148</v>
      </c>
    </row>
    <row r="89" spans="1:7" ht="15.75">
      <c r="A89" t="s">
        <v>252</v>
      </c>
      <c r="B89" t="s">
        <v>221</v>
      </c>
      <c r="C89" t="s">
        <v>341</v>
      </c>
      <c r="G89" s="52">
        <v>0.008090277777777778</v>
      </c>
    </row>
    <row r="90" spans="1:7" ht="15.75">
      <c r="A90" t="s">
        <v>208</v>
      </c>
      <c r="B90" t="s">
        <v>355</v>
      </c>
      <c r="C90" t="s">
        <v>341</v>
      </c>
      <c r="G90" s="52">
        <v>0.008842592592592591</v>
      </c>
    </row>
    <row r="91" spans="1:7" ht="15.75">
      <c r="A91" t="s">
        <v>436</v>
      </c>
      <c r="B91" t="s">
        <v>355</v>
      </c>
      <c r="C91" t="s">
        <v>341</v>
      </c>
      <c r="G91" s="52">
        <v>0.009444444444444445</v>
      </c>
    </row>
    <row r="92" spans="1:7" ht="15.75">
      <c r="A92" t="s">
        <v>3</v>
      </c>
      <c r="B92" t="s">
        <v>221</v>
      </c>
      <c r="C92" t="s">
        <v>341</v>
      </c>
      <c r="G92" s="52">
        <v>0.00951388888888889</v>
      </c>
    </row>
    <row r="93" spans="1:7" ht="15.75">
      <c r="A93" t="s">
        <v>315</v>
      </c>
      <c r="B93" t="s">
        <v>355</v>
      </c>
      <c r="C93" t="s">
        <v>341</v>
      </c>
      <c r="G93" s="52">
        <v>0.010231481481481482</v>
      </c>
    </row>
    <row r="94" spans="1:7" ht="15.75">
      <c r="A94" t="s">
        <v>314</v>
      </c>
      <c r="B94" t="s">
        <v>355</v>
      </c>
      <c r="C94" t="s">
        <v>341</v>
      </c>
      <c r="G94" s="52">
        <v>0.011354166666666667</v>
      </c>
    </row>
    <row r="95" spans="1:7" ht="15.75">
      <c r="A95" t="s">
        <v>261</v>
      </c>
      <c r="B95" t="s">
        <v>181</v>
      </c>
      <c r="C95" t="s">
        <v>341</v>
      </c>
      <c r="G95" s="52">
        <v>0.011793981481481482</v>
      </c>
    </row>
    <row r="96" spans="1:7" ht="15.75">
      <c r="A96" t="s">
        <v>206</v>
      </c>
      <c r="B96" t="s">
        <v>0</v>
      </c>
      <c r="C96" t="s">
        <v>341</v>
      </c>
      <c r="G96" s="52">
        <v>0.01199074074074074</v>
      </c>
    </row>
    <row r="97" spans="1:7" ht="15.75">
      <c r="A97" t="s">
        <v>231</v>
      </c>
      <c r="B97" t="s">
        <v>355</v>
      </c>
      <c r="C97" t="s">
        <v>341</v>
      </c>
      <c r="G97" s="52">
        <v>0.012037037037037035</v>
      </c>
    </row>
    <row r="98" spans="1:7" ht="15.75">
      <c r="A98" t="s">
        <v>218</v>
      </c>
      <c r="B98" t="s">
        <v>355</v>
      </c>
      <c r="C98" t="s">
        <v>341</v>
      </c>
      <c r="G98" s="52">
        <v>0.012268518518518519</v>
      </c>
    </row>
    <row r="99" spans="1:7" ht="15.75">
      <c r="A99" t="s">
        <v>316</v>
      </c>
      <c r="B99" t="s">
        <v>355</v>
      </c>
      <c r="C99" t="s">
        <v>341</v>
      </c>
      <c r="G99" s="52">
        <v>0.012430555555555554</v>
      </c>
    </row>
    <row r="100" spans="1:7" ht="15.75">
      <c r="A100" t="s">
        <v>1</v>
      </c>
      <c r="B100" t="s">
        <v>181</v>
      </c>
      <c r="C100" t="s">
        <v>341</v>
      </c>
      <c r="G100" s="52">
        <v>0.01306712962962963</v>
      </c>
    </row>
    <row r="101" spans="1:7" ht="15.75">
      <c r="A101" t="s">
        <v>435</v>
      </c>
      <c r="B101" t="s">
        <v>221</v>
      </c>
      <c r="C101" t="s">
        <v>341</v>
      </c>
      <c r="G101" s="52">
        <v>0.013958333333333335</v>
      </c>
    </row>
    <row r="102" spans="1:7" ht="15.75">
      <c r="A102" t="s">
        <v>440</v>
      </c>
      <c r="B102" t="s">
        <v>355</v>
      </c>
      <c r="C102" t="s">
        <v>341</v>
      </c>
      <c r="G102" s="52">
        <v>0.014513888888888889</v>
      </c>
    </row>
    <row r="103" spans="1:7" ht="15.75">
      <c r="A103" t="s">
        <v>257</v>
      </c>
      <c r="B103" t="s">
        <v>181</v>
      </c>
      <c r="C103" t="s">
        <v>341</v>
      </c>
      <c r="G103" s="52">
        <v>0.014537037037037038</v>
      </c>
    </row>
    <row r="104" spans="1:7" ht="15.75">
      <c r="A104" t="s">
        <v>439</v>
      </c>
      <c r="B104" t="s">
        <v>355</v>
      </c>
      <c r="C104" t="s">
        <v>341</v>
      </c>
      <c r="G104" s="52">
        <v>0.015902777777777776</v>
      </c>
    </row>
    <row r="105" spans="1:7" ht="15.75">
      <c r="A105" t="s">
        <v>441</v>
      </c>
      <c r="B105" t="s">
        <v>355</v>
      </c>
      <c r="C105" t="s">
        <v>341</v>
      </c>
      <c r="G105" s="52">
        <v>0.015972222222222224</v>
      </c>
    </row>
    <row r="106" spans="1:7" ht="15.75">
      <c r="A106" t="s">
        <v>258</v>
      </c>
      <c r="B106" t="s">
        <v>181</v>
      </c>
      <c r="C106" t="s">
        <v>341</v>
      </c>
      <c r="G106" s="52">
        <v>0.016574074074074074</v>
      </c>
    </row>
    <row r="107" spans="1:7" ht="15.75">
      <c r="A107" t="s">
        <v>438</v>
      </c>
      <c r="B107" t="s">
        <v>355</v>
      </c>
      <c r="C107" t="s">
        <v>341</v>
      </c>
      <c r="G107" s="52">
        <v>0.017083333333333336</v>
      </c>
    </row>
    <row r="108" spans="1:7" ht="15.75">
      <c r="A108" t="s">
        <v>443</v>
      </c>
      <c r="B108" t="s">
        <v>355</v>
      </c>
      <c r="C108" t="s">
        <v>341</v>
      </c>
      <c r="G108" s="52">
        <v>0.017453703703703704</v>
      </c>
    </row>
    <row r="109" spans="1:7" ht="15.75">
      <c r="A109" t="s">
        <v>348</v>
      </c>
      <c r="B109" t="s">
        <v>207</v>
      </c>
      <c r="C109" t="s">
        <v>341</v>
      </c>
      <c r="G109" s="52">
        <v>0.01923611111111111</v>
      </c>
    </row>
    <row r="110" spans="1:7" ht="15.75">
      <c r="A110" t="s">
        <v>437</v>
      </c>
      <c r="B110" t="s">
        <v>355</v>
      </c>
      <c r="C110" t="s">
        <v>341</v>
      </c>
      <c r="G110" s="52">
        <v>0.019363425925925926</v>
      </c>
    </row>
    <row r="111" spans="1:7" ht="15.75">
      <c r="A111" t="s">
        <v>442</v>
      </c>
      <c r="B111" t="s">
        <v>355</v>
      </c>
      <c r="C111" t="s">
        <v>341</v>
      </c>
      <c r="G111" s="52">
        <v>0.020972222222222222</v>
      </c>
    </row>
    <row r="112" spans="1:7" ht="15.75">
      <c r="A112" t="s">
        <v>232</v>
      </c>
      <c r="B112" t="s">
        <v>355</v>
      </c>
      <c r="C112" t="s">
        <v>341</v>
      </c>
      <c r="G112" s="52">
        <v>0.021099537037037038</v>
      </c>
    </row>
    <row r="113" spans="1:7" ht="15.75">
      <c r="A113" t="s">
        <v>445</v>
      </c>
      <c r="B113" t="s">
        <v>363</v>
      </c>
      <c r="C113" t="s">
        <v>343</v>
      </c>
      <c r="G113" s="52">
        <v>0.013020833333333334</v>
      </c>
    </row>
    <row r="114" spans="1:7" ht="15.75">
      <c r="A114" t="s">
        <v>250</v>
      </c>
      <c r="B114" t="s">
        <v>0</v>
      </c>
      <c r="C114" t="s">
        <v>343</v>
      </c>
      <c r="G114" s="52">
        <v>0.015416666666666667</v>
      </c>
    </row>
    <row r="115" spans="1:7" ht="15.75">
      <c r="A115" t="s">
        <v>254</v>
      </c>
      <c r="B115" t="s">
        <v>355</v>
      </c>
      <c r="C115" t="s">
        <v>343</v>
      </c>
      <c r="G115" s="52">
        <v>0.015671296296296298</v>
      </c>
    </row>
    <row r="116" spans="1:7" ht="15.75">
      <c r="A116" t="s">
        <v>323</v>
      </c>
      <c r="B116" t="s">
        <v>181</v>
      </c>
      <c r="C116" t="s">
        <v>343</v>
      </c>
      <c r="G116" s="52">
        <v>0.016979166666666667</v>
      </c>
    </row>
    <row r="117" spans="1:7" ht="15.75">
      <c r="A117" t="s">
        <v>251</v>
      </c>
      <c r="B117" t="s">
        <v>355</v>
      </c>
      <c r="C117" t="s">
        <v>343</v>
      </c>
      <c r="G117" s="52">
        <v>0.017152777777777777</v>
      </c>
    </row>
    <row r="118" spans="1:7" ht="15.75">
      <c r="A118" t="s">
        <v>274</v>
      </c>
      <c r="B118" t="s">
        <v>181</v>
      </c>
      <c r="C118" t="s">
        <v>343</v>
      </c>
      <c r="G118" s="52">
        <v>0.01761574074074074</v>
      </c>
    </row>
    <row r="119" spans="1:7" ht="15.75">
      <c r="A119" t="s">
        <v>4</v>
      </c>
      <c r="B119" t="s">
        <v>0</v>
      </c>
      <c r="C119" t="s">
        <v>343</v>
      </c>
      <c r="G119" s="52">
        <v>0.017638888888888888</v>
      </c>
    </row>
    <row r="120" spans="1:7" ht="15.75">
      <c r="A120" t="s">
        <v>447</v>
      </c>
      <c r="B120" t="s">
        <v>0</v>
      </c>
      <c r="C120" t="s">
        <v>343</v>
      </c>
      <c r="G120" s="52">
        <v>0.018657407407407407</v>
      </c>
    </row>
    <row r="121" spans="1:7" ht="15.75">
      <c r="A121" t="s">
        <v>260</v>
      </c>
      <c r="B121" t="s">
        <v>355</v>
      </c>
      <c r="C121" t="s">
        <v>343</v>
      </c>
      <c r="G121" s="52">
        <v>0.01958333333333333</v>
      </c>
    </row>
    <row r="122" spans="1:7" ht="15.75">
      <c r="A122" t="s">
        <v>253</v>
      </c>
      <c r="B122" t="s">
        <v>181</v>
      </c>
      <c r="C122" t="s">
        <v>343</v>
      </c>
      <c r="G122" s="52">
        <v>0.020625</v>
      </c>
    </row>
    <row r="123" spans="1:7" ht="15.75">
      <c r="A123" t="s">
        <v>444</v>
      </c>
      <c r="B123" t="s">
        <v>363</v>
      </c>
      <c r="C123" t="s">
        <v>343</v>
      </c>
      <c r="G123" s="52">
        <v>0.02152777777777778</v>
      </c>
    </row>
    <row r="124" spans="1:7" ht="15.75">
      <c r="A124" t="s">
        <v>446</v>
      </c>
      <c r="B124" t="s">
        <v>355</v>
      </c>
      <c r="C124" t="s">
        <v>343</v>
      </c>
      <c r="G124" s="52">
        <v>0.023750000000000004</v>
      </c>
    </row>
    <row r="125" spans="1:7" ht="15.75">
      <c r="A125" t="s">
        <v>351</v>
      </c>
      <c r="B125" t="s">
        <v>355</v>
      </c>
      <c r="C125" t="s">
        <v>343</v>
      </c>
      <c r="G125" s="52">
        <v>0.024166666666666666</v>
      </c>
    </row>
    <row r="126" spans="1:7" ht="15.75">
      <c r="A126" t="s">
        <v>448</v>
      </c>
      <c r="B126" t="s">
        <v>0</v>
      </c>
      <c r="C126" t="s">
        <v>343</v>
      </c>
      <c r="G126" s="52">
        <v>0.024930555555555553</v>
      </c>
    </row>
    <row r="127" spans="1:7" ht="15.75">
      <c r="A127" t="s">
        <v>286</v>
      </c>
      <c r="B127" t="s">
        <v>355</v>
      </c>
      <c r="C127" t="s">
        <v>345</v>
      </c>
      <c r="G127" s="52">
        <v>0.027789351851851853</v>
      </c>
    </row>
    <row r="128" spans="1:7" ht="15.75">
      <c r="A128" t="s">
        <v>285</v>
      </c>
      <c r="B128" t="s">
        <v>355</v>
      </c>
      <c r="C128" t="s">
        <v>345</v>
      </c>
      <c r="G128" s="52">
        <v>0.02922453703703704</v>
      </c>
    </row>
    <row r="129" spans="1:7" ht="15.75">
      <c r="A129" t="s">
        <v>322</v>
      </c>
      <c r="B129" t="s">
        <v>355</v>
      </c>
      <c r="C129" t="s">
        <v>345</v>
      </c>
      <c r="G129" s="52">
        <v>0.03091435185185185</v>
      </c>
    </row>
    <row r="130" spans="1:7" ht="15.75">
      <c r="A130" t="s">
        <v>6</v>
      </c>
      <c r="B130" t="s">
        <v>0</v>
      </c>
      <c r="C130" t="s">
        <v>345</v>
      </c>
      <c r="G130" s="52">
        <v>0.03333333333333333</v>
      </c>
    </row>
    <row r="131" spans="1:7" ht="15.75">
      <c r="A131" t="s">
        <v>450</v>
      </c>
      <c r="B131" t="s">
        <v>363</v>
      </c>
      <c r="C131" t="s">
        <v>345</v>
      </c>
      <c r="G131" s="52">
        <v>0.03549768518518519</v>
      </c>
    </row>
    <row r="132" spans="1:7" ht="15.75">
      <c r="A132" t="s">
        <v>451</v>
      </c>
      <c r="B132" t="s">
        <v>363</v>
      </c>
      <c r="C132" t="s">
        <v>345</v>
      </c>
      <c r="G132" s="52">
        <v>0.03758101851851852</v>
      </c>
    </row>
    <row r="133" spans="1:7" ht="15.75">
      <c r="A133" t="s">
        <v>449</v>
      </c>
      <c r="B133" t="s">
        <v>363</v>
      </c>
      <c r="C133" t="s">
        <v>345</v>
      </c>
      <c r="G133" s="52">
        <v>0.03893518518518519</v>
      </c>
    </row>
    <row r="134" spans="1:7" ht="15.75">
      <c r="A134" t="s">
        <v>453</v>
      </c>
      <c r="B134" t="s">
        <v>359</v>
      </c>
      <c r="C134" t="s">
        <v>452</v>
      </c>
      <c r="G134" s="52">
        <v>0.01857638888888889</v>
      </c>
    </row>
    <row r="135" spans="1:7" ht="15.75">
      <c r="A135" t="s">
        <v>458</v>
      </c>
      <c r="B135" t="s">
        <v>360</v>
      </c>
      <c r="C135" t="s">
        <v>452</v>
      </c>
      <c r="G135" s="52">
        <v>0.021203703703703707</v>
      </c>
    </row>
    <row r="136" spans="1:7" ht="15.75">
      <c r="A136" t="s">
        <v>454</v>
      </c>
      <c r="B136" t="s">
        <v>357</v>
      </c>
      <c r="C136" t="s">
        <v>452</v>
      </c>
      <c r="G136" s="52">
        <v>0.021840277777777778</v>
      </c>
    </row>
    <row r="137" spans="1:7" ht="15.75">
      <c r="A137" t="s">
        <v>275</v>
      </c>
      <c r="B137" t="s">
        <v>360</v>
      </c>
      <c r="C137" t="s">
        <v>452</v>
      </c>
      <c r="G137" s="52">
        <v>0.026111111111111113</v>
      </c>
    </row>
    <row r="138" spans="1:7" ht="15.75">
      <c r="A138" t="s">
        <v>172</v>
      </c>
      <c r="B138" t="s">
        <v>173</v>
      </c>
      <c r="C138" t="s">
        <v>452</v>
      </c>
      <c r="G138" s="52">
        <v>0.02809027777777778</v>
      </c>
    </row>
    <row r="139" spans="1:7" ht="15.75">
      <c r="A139" t="s">
        <v>457</v>
      </c>
      <c r="B139" t="s">
        <v>169</v>
      </c>
      <c r="C139" t="s">
        <v>452</v>
      </c>
      <c r="G139" s="52">
        <v>0.028749999999999998</v>
      </c>
    </row>
    <row r="140" spans="1:7" ht="15.75">
      <c r="A140" t="s">
        <v>456</v>
      </c>
      <c r="B140" t="s">
        <v>171</v>
      </c>
      <c r="C140" t="s">
        <v>452</v>
      </c>
      <c r="G140" s="52">
        <v>0.03078703703703704</v>
      </c>
    </row>
    <row r="141" spans="1:7" ht="15.75">
      <c r="A141" t="s">
        <v>455</v>
      </c>
      <c r="B141" t="s">
        <v>356</v>
      </c>
      <c r="C141" t="s">
        <v>452</v>
      </c>
      <c r="G141" s="52">
        <v>0.041666666666666664</v>
      </c>
    </row>
    <row r="142" spans="1:7" ht="15.75">
      <c r="A142" t="s">
        <v>464</v>
      </c>
      <c r="B142" t="s">
        <v>364</v>
      </c>
      <c r="C142" t="s">
        <v>459</v>
      </c>
      <c r="G142" s="52">
        <v>0.017361111111111112</v>
      </c>
    </row>
    <row r="143" spans="1:7" ht="15.75">
      <c r="A143" t="s">
        <v>465</v>
      </c>
      <c r="B143" t="s">
        <v>360</v>
      </c>
      <c r="C143" t="s">
        <v>459</v>
      </c>
      <c r="G143" s="52">
        <v>0.019814814814814816</v>
      </c>
    </row>
    <row r="144" spans="1:7" ht="15.75">
      <c r="A144" t="s">
        <v>463</v>
      </c>
      <c r="B144" t="s">
        <v>173</v>
      </c>
      <c r="C144" t="s">
        <v>459</v>
      </c>
      <c r="G144" s="52">
        <v>0.02025462962962963</v>
      </c>
    </row>
    <row r="145" spans="1:7" ht="15.75">
      <c r="A145" t="s">
        <v>462</v>
      </c>
      <c r="B145" t="s">
        <v>171</v>
      </c>
      <c r="C145" t="s">
        <v>459</v>
      </c>
      <c r="G145" s="52">
        <v>0.02172453703703704</v>
      </c>
    </row>
    <row r="146" spans="1:7" ht="15.75">
      <c r="A146" t="s">
        <v>461</v>
      </c>
      <c r="B146" t="s">
        <v>171</v>
      </c>
      <c r="C146" t="s">
        <v>459</v>
      </c>
      <c r="G146" s="52">
        <v>0.023877314814814813</v>
      </c>
    </row>
    <row r="147" spans="1:7" ht="15.75">
      <c r="A147" t="s">
        <v>460</v>
      </c>
      <c r="B147" t="s">
        <v>354</v>
      </c>
      <c r="C147" t="s">
        <v>459</v>
      </c>
      <c r="G147" s="52">
        <v>0.03912037037037037</v>
      </c>
    </row>
    <row r="148" spans="1:7" ht="15.75">
      <c r="A148" t="s">
        <v>472</v>
      </c>
      <c r="B148" t="s">
        <v>358</v>
      </c>
      <c r="C148" t="s">
        <v>466</v>
      </c>
      <c r="G148" s="52">
        <v>0.014537037037037038</v>
      </c>
    </row>
    <row r="149" spans="1:7" ht="15.75">
      <c r="A149" t="s">
        <v>468</v>
      </c>
      <c r="B149" t="s">
        <v>171</v>
      </c>
      <c r="C149" t="s">
        <v>466</v>
      </c>
      <c r="G149" s="52">
        <v>0.015000000000000001</v>
      </c>
    </row>
    <row r="150" spans="1:7" ht="15.75">
      <c r="A150" t="s">
        <v>467</v>
      </c>
      <c r="B150" t="s">
        <v>361</v>
      </c>
      <c r="C150" t="s">
        <v>466</v>
      </c>
      <c r="G150" s="52">
        <v>0.015277777777777777</v>
      </c>
    </row>
    <row r="151" spans="1:7" ht="15.75">
      <c r="A151" t="s">
        <v>293</v>
      </c>
      <c r="B151" t="s">
        <v>221</v>
      </c>
      <c r="C151" t="s">
        <v>466</v>
      </c>
      <c r="G151" s="52">
        <v>0.015405092592592593</v>
      </c>
    </row>
    <row r="152" spans="1:7" ht="15.75">
      <c r="A152" t="s">
        <v>469</v>
      </c>
      <c r="B152" t="s">
        <v>169</v>
      </c>
      <c r="C152" t="s">
        <v>466</v>
      </c>
      <c r="G152" s="52">
        <v>0.019560185185185184</v>
      </c>
    </row>
    <row r="153" spans="1:7" ht="15.75">
      <c r="A153" t="s">
        <v>471</v>
      </c>
      <c r="B153" t="s">
        <v>358</v>
      </c>
      <c r="C153" t="s">
        <v>466</v>
      </c>
      <c r="G153" s="52">
        <v>0.025092592592592593</v>
      </c>
    </row>
    <row r="154" spans="1:7" ht="15.75">
      <c r="A154" t="s">
        <v>470</v>
      </c>
      <c r="B154" t="s">
        <v>173</v>
      </c>
      <c r="C154" t="s">
        <v>466</v>
      </c>
      <c r="G154" s="52">
        <v>0.038807870370370375</v>
      </c>
    </row>
    <row r="155" spans="1:7" ht="15.75">
      <c r="A155" t="s">
        <v>178</v>
      </c>
      <c r="B155" t="s">
        <v>169</v>
      </c>
      <c r="C155" s="49" t="s">
        <v>480</v>
      </c>
      <c r="G155" s="52">
        <v>0.016238425925925924</v>
      </c>
    </row>
    <row r="156" spans="1:7" ht="15.75">
      <c r="A156" t="s">
        <v>332</v>
      </c>
      <c r="B156" t="s">
        <v>169</v>
      </c>
      <c r="C156" s="49" t="s">
        <v>480</v>
      </c>
      <c r="G156" s="52">
        <v>0.017731481481481483</v>
      </c>
    </row>
    <row r="157" spans="1:7" ht="15.75">
      <c r="A157" t="s">
        <v>292</v>
      </c>
      <c r="B157" t="s">
        <v>361</v>
      </c>
      <c r="C157" s="49" t="s">
        <v>480</v>
      </c>
      <c r="G157" s="52">
        <v>0.01800925925925926</v>
      </c>
    </row>
    <row r="158" spans="1:7" ht="15.75">
      <c r="A158" t="s">
        <v>479</v>
      </c>
      <c r="B158" t="s">
        <v>363</v>
      </c>
      <c r="C158" s="49" t="s">
        <v>480</v>
      </c>
      <c r="G158" s="52">
        <v>0.019872685185185184</v>
      </c>
    </row>
    <row r="159" spans="1:7" ht="15.75">
      <c r="A159" t="s">
        <v>168</v>
      </c>
      <c r="B159" t="s">
        <v>169</v>
      </c>
      <c r="C159" s="49" t="s">
        <v>480</v>
      </c>
      <c r="G159" s="52">
        <v>0.02008101851851852</v>
      </c>
    </row>
    <row r="160" spans="1:7" ht="15.75">
      <c r="A160" t="s">
        <v>299</v>
      </c>
      <c r="B160" t="s">
        <v>169</v>
      </c>
      <c r="C160" s="49" t="s">
        <v>480</v>
      </c>
      <c r="G160" s="52">
        <v>0.021377314814814818</v>
      </c>
    </row>
    <row r="161" spans="1:7" ht="15.75">
      <c r="A161" t="s">
        <v>339</v>
      </c>
      <c r="B161" t="s">
        <v>173</v>
      </c>
      <c r="C161" s="49" t="s">
        <v>480</v>
      </c>
      <c r="G161" s="52">
        <v>0.023206018518518515</v>
      </c>
    </row>
    <row r="162" spans="1:7" ht="15.75">
      <c r="A162" t="s">
        <v>331</v>
      </c>
      <c r="B162" t="s">
        <v>169</v>
      </c>
      <c r="C162" s="49" t="s">
        <v>480</v>
      </c>
      <c r="G162" s="52">
        <v>0.023414351851851853</v>
      </c>
    </row>
    <row r="163" spans="1:7" ht="15.75">
      <c r="A163" t="s">
        <v>475</v>
      </c>
      <c r="B163" t="s">
        <v>363</v>
      </c>
      <c r="C163" s="49" t="s">
        <v>480</v>
      </c>
      <c r="G163" s="52">
        <v>0.02829861111111111</v>
      </c>
    </row>
    <row r="164" spans="1:7" ht="15.75">
      <c r="A164" t="s">
        <v>478</v>
      </c>
      <c r="B164" t="s">
        <v>171</v>
      </c>
      <c r="C164" s="49" t="s">
        <v>480</v>
      </c>
      <c r="G164" s="52">
        <v>0.03159722222222222</v>
      </c>
    </row>
    <row r="165" spans="1:7" ht="15.75">
      <c r="A165" t="s">
        <v>340</v>
      </c>
      <c r="B165" t="s">
        <v>365</v>
      </c>
      <c r="C165" s="49" t="s">
        <v>480</v>
      </c>
      <c r="G165" s="52">
        <v>0.03333333333333333</v>
      </c>
    </row>
    <row r="166" spans="1:7" ht="15.75">
      <c r="A166" t="s">
        <v>474</v>
      </c>
      <c r="B166" t="s">
        <v>363</v>
      </c>
      <c r="C166" s="49" t="s">
        <v>480</v>
      </c>
      <c r="G166" s="52">
        <v>0.03351851851851852</v>
      </c>
    </row>
    <row r="167" spans="1:7" ht="15.75">
      <c r="A167" t="s">
        <v>477</v>
      </c>
      <c r="B167" t="s">
        <v>175</v>
      </c>
      <c r="C167" s="49" t="s">
        <v>480</v>
      </c>
      <c r="G167" s="52">
        <v>0.03542824074074074</v>
      </c>
    </row>
    <row r="168" spans="1:7" ht="15.75">
      <c r="A168" t="s">
        <v>476</v>
      </c>
      <c r="B168" t="s">
        <v>175</v>
      </c>
      <c r="C168" s="49" t="s">
        <v>480</v>
      </c>
      <c r="G168" s="52">
        <v>0.043773148148148144</v>
      </c>
    </row>
    <row r="169" spans="1:7" ht="15.75">
      <c r="A169" t="s">
        <v>473</v>
      </c>
      <c r="B169" t="s">
        <v>363</v>
      </c>
      <c r="C169" s="49" t="s">
        <v>480</v>
      </c>
      <c r="G169" s="52">
        <v>0.048263888888888884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pane ySplit="3" topLeftCell="A154" activePane="bottomLeft" state="frozen"/>
      <selection pane="topLeft" activeCell="A1" sqref="A1"/>
      <selection pane="bottomLeft" activeCell="A4" sqref="A4:A173"/>
    </sheetView>
  </sheetViews>
  <sheetFormatPr defaultColWidth="9.00390625" defaultRowHeight="15.75"/>
  <cols>
    <col min="1" max="1" width="22.875" style="0" customWidth="1"/>
    <col min="2" max="2" width="25.75390625" style="0" customWidth="1"/>
    <col min="3" max="3" width="11.50390625" style="0" customWidth="1"/>
    <col min="4" max="5" width="3.25390625" style="0" hidden="1" customWidth="1"/>
    <col min="6" max="6" width="6.875" style="0" hidden="1" customWidth="1"/>
    <col min="8" max="8" width="5.25390625" style="0" hidden="1" customWidth="1"/>
    <col min="9" max="10" width="2.125" style="0" hidden="1" customWidth="1"/>
  </cols>
  <sheetData>
    <row r="1" spans="1:11" ht="18.75">
      <c r="A1" s="139" t="s">
        <v>482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="28" customFormat="1" ht="15.75" customHeight="1">
      <c r="H2" s="50">
        <v>100</v>
      </c>
    </row>
    <row r="3" spans="1:11" s="28" customFormat="1" ht="13.5" thickBot="1">
      <c r="A3" s="56" t="s">
        <v>160</v>
      </c>
      <c r="B3" s="57" t="s">
        <v>161</v>
      </c>
      <c r="C3" s="58" t="s">
        <v>204</v>
      </c>
      <c r="D3" s="56" t="s">
        <v>162</v>
      </c>
      <c r="E3" s="59" t="s">
        <v>163</v>
      </c>
      <c r="F3" s="59" t="s">
        <v>183</v>
      </c>
      <c r="G3" s="59" t="s">
        <v>205</v>
      </c>
      <c r="H3" s="56"/>
      <c r="I3" s="58"/>
      <c r="J3" s="58"/>
      <c r="K3" s="58" t="s">
        <v>483</v>
      </c>
    </row>
    <row r="4" spans="1:11" ht="16.5" thickBot="1">
      <c r="A4" s="60" t="s">
        <v>366</v>
      </c>
      <c r="B4" s="61" t="s">
        <v>354</v>
      </c>
      <c r="C4" s="61" t="s">
        <v>353</v>
      </c>
      <c r="D4" s="61"/>
      <c r="E4" s="61"/>
      <c r="F4" s="62"/>
      <c r="G4" s="63">
        <v>0.024722222222222225</v>
      </c>
      <c r="H4" s="61"/>
      <c r="I4" s="61"/>
      <c r="J4" s="61"/>
      <c r="K4" s="64">
        <f>ROUND($G$4/G4*$H$2,2)</f>
        <v>100</v>
      </c>
    </row>
    <row r="5" spans="1:11" ht="15.75">
      <c r="A5" s="65" t="s">
        <v>370</v>
      </c>
      <c r="B5" s="66" t="s">
        <v>0</v>
      </c>
      <c r="C5" s="66" t="s">
        <v>367</v>
      </c>
      <c r="D5" s="66"/>
      <c r="E5" s="66"/>
      <c r="F5" s="66"/>
      <c r="G5" s="67">
        <v>0.004340277777777778</v>
      </c>
      <c r="H5" s="66"/>
      <c r="I5" s="66"/>
      <c r="J5" s="66"/>
      <c r="K5" s="68">
        <f aca="true" t="shared" si="0" ref="K5:K10">ROUND($G$5/G5*$H$2,2)</f>
        <v>100</v>
      </c>
    </row>
    <row r="6" spans="1:11" ht="15.75">
      <c r="A6" s="69" t="s">
        <v>369</v>
      </c>
      <c r="B6" s="53" t="s">
        <v>0</v>
      </c>
      <c r="C6" s="53" t="s">
        <v>367</v>
      </c>
      <c r="D6" s="53"/>
      <c r="E6" s="53"/>
      <c r="F6" s="53"/>
      <c r="G6" s="54">
        <v>0.004363425925925926</v>
      </c>
      <c r="H6" s="53"/>
      <c r="I6" s="53"/>
      <c r="J6" s="53"/>
      <c r="K6" s="70">
        <f t="shared" si="0"/>
        <v>99.47</v>
      </c>
    </row>
    <row r="7" spans="1:11" ht="15.75">
      <c r="A7" s="69" t="s">
        <v>373</v>
      </c>
      <c r="B7" s="53" t="s">
        <v>0</v>
      </c>
      <c r="C7" s="53" t="s">
        <v>367</v>
      </c>
      <c r="D7" s="53"/>
      <c r="E7" s="53"/>
      <c r="F7" s="53"/>
      <c r="G7" s="54">
        <v>0.0050347222222222225</v>
      </c>
      <c r="H7" s="53"/>
      <c r="I7" s="53"/>
      <c r="J7" s="53"/>
      <c r="K7" s="70">
        <f t="shared" si="0"/>
        <v>86.21</v>
      </c>
    </row>
    <row r="8" spans="1:11" ht="15.75">
      <c r="A8" s="69" t="s">
        <v>371</v>
      </c>
      <c r="B8" s="53" t="s">
        <v>0</v>
      </c>
      <c r="C8" s="53" t="s">
        <v>367</v>
      </c>
      <c r="D8" s="53"/>
      <c r="E8" s="53"/>
      <c r="F8" s="53"/>
      <c r="G8" s="54">
        <v>0.006180555555555556</v>
      </c>
      <c r="H8" s="53"/>
      <c r="I8" s="53"/>
      <c r="J8" s="53"/>
      <c r="K8" s="70">
        <f t="shared" si="0"/>
        <v>70.22</v>
      </c>
    </row>
    <row r="9" spans="1:11" ht="15.75">
      <c r="A9" s="69" t="s">
        <v>372</v>
      </c>
      <c r="B9" s="53" t="s">
        <v>0</v>
      </c>
      <c r="C9" s="53" t="s">
        <v>367</v>
      </c>
      <c r="D9" s="53"/>
      <c r="E9" s="53"/>
      <c r="F9" s="53"/>
      <c r="G9" s="54">
        <v>0.010023148148148147</v>
      </c>
      <c r="H9" s="53"/>
      <c r="I9" s="53"/>
      <c r="J9" s="53"/>
      <c r="K9" s="70">
        <f t="shared" si="0"/>
        <v>43.3</v>
      </c>
    </row>
    <row r="10" spans="1:11" ht="16.5" thickBot="1">
      <c r="A10" s="71" t="s">
        <v>368</v>
      </c>
      <c r="B10" s="72" t="s">
        <v>181</v>
      </c>
      <c r="C10" s="72" t="s">
        <v>367</v>
      </c>
      <c r="D10" s="72"/>
      <c r="E10" s="72"/>
      <c r="F10" s="72"/>
      <c r="G10" s="73">
        <v>0.010486111111111111</v>
      </c>
      <c r="H10" s="72"/>
      <c r="I10" s="72"/>
      <c r="J10" s="72"/>
      <c r="K10" s="74">
        <f t="shared" si="0"/>
        <v>41.39</v>
      </c>
    </row>
    <row r="11" spans="1:11" ht="15.75">
      <c r="A11" s="65" t="s">
        <v>309</v>
      </c>
      <c r="B11" s="66" t="s">
        <v>355</v>
      </c>
      <c r="C11" s="66" t="s">
        <v>349</v>
      </c>
      <c r="D11" s="66"/>
      <c r="E11" s="66"/>
      <c r="F11" s="66"/>
      <c r="G11" s="67">
        <v>0.0037268518518518514</v>
      </c>
      <c r="H11" s="66"/>
      <c r="I11" s="66"/>
      <c r="J11" s="66"/>
      <c r="K11" s="68">
        <f aca="true" t="shared" si="1" ref="K11:K25">ROUND($G$11/G11*$H$2,2)</f>
        <v>100</v>
      </c>
    </row>
    <row r="12" spans="1:11" ht="15.75">
      <c r="A12" s="69" t="s">
        <v>376</v>
      </c>
      <c r="B12" s="53" t="s">
        <v>355</v>
      </c>
      <c r="C12" s="53" t="s">
        <v>349</v>
      </c>
      <c r="D12" s="53"/>
      <c r="E12" s="53"/>
      <c r="F12" s="53"/>
      <c r="G12" s="54">
        <v>0.004594907407407408</v>
      </c>
      <c r="H12" s="53"/>
      <c r="I12" s="53"/>
      <c r="J12" s="53"/>
      <c r="K12" s="70">
        <f t="shared" si="1"/>
        <v>81.11</v>
      </c>
    </row>
    <row r="13" spans="1:11" ht="15.75">
      <c r="A13" s="69" t="s">
        <v>374</v>
      </c>
      <c r="B13" s="53" t="s">
        <v>181</v>
      </c>
      <c r="C13" s="53" t="s">
        <v>349</v>
      </c>
      <c r="D13" s="53"/>
      <c r="E13" s="53"/>
      <c r="F13" s="53"/>
      <c r="G13" s="54">
        <v>0.004618055555555556</v>
      </c>
      <c r="H13" s="53"/>
      <c r="I13" s="53"/>
      <c r="J13" s="53"/>
      <c r="K13" s="70">
        <f t="shared" si="1"/>
        <v>80.7</v>
      </c>
    </row>
    <row r="14" spans="1:11" ht="15.75">
      <c r="A14" s="69" t="s">
        <v>377</v>
      </c>
      <c r="B14" s="53" t="s">
        <v>355</v>
      </c>
      <c r="C14" s="53" t="s">
        <v>349</v>
      </c>
      <c r="D14" s="53"/>
      <c r="E14" s="53"/>
      <c r="F14" s="53"/>
      <c r="G14" s="54">
        <v>0.004837962962962963</v>
      </c>
      <c r="H14" s="53"/>
      <c r="I14" s="53"/>
      <c r="J14" s="53"/>
      <c r="K14" s="70">
        <f t="shared" si="1"/>
        <v>77.03</v>
      </c>
    </row>
    <row r="15" spans="1:11" ht="15.75">
      <c r="A15" s="69" t="s">
        <v>381</v>
      </c>
      <c r="B15" s="53" t="s">
        <v>356</v>
      </c>
      <c r="C15" s="53" t="s">
        <v>349</v>
      </c>
      <c r="D15" s="53"/>
      <c r="E15" s="53"/>
      <c r="F15" s="53"/>
      <c r="G15" s="54">
        <v>0.005717592592592593</v>
      </c>
      <c r="H15" s="53"/>
      <c r="I15" s="53"/>
      <c r="J15" s="53"/>
      <c r="K15" s="70">
        <f t="shared" si="1"/>
        <v>65.18</v>
      </c>
    </row>
    <row r="16" spans="1:11" ht="15.75">
      <c r="A16" s="69" t="s">
        <v>350</v>
      </c>
      <c r="B16" s="53" t="s">
        <v>355</v>
      </c>
      <c r="C16" s="53" t="s">
        <v>349</v>
      </c>
      <c r="D16" s="53"/>
      <c r="E16" s="53"/>
      <c r="F16" s="53"/>
      <c r="G16" s="54">
        <v>0.00650462962962963</v>
      </c>
      <c r="H16" s="53"/>
      <c r="I16" s="53"/>
      <c r="J16" s="53"/>
      <c r="K16" s="70">
        <f t="shared" si="1"/>
        <v>57.3</v>
      </c>
    </row>
    <row r="17" spans="1:11" ht="15.75">
      <c r="A17" s="69" t="s">
        <v>378</v>
      </c>
      <c r="B17" s="53" t="s">
        <v>355</v>
      </c>
      <c r="C17" s="53" t="s">
        <v>349</v>
      </c>
      <c r="D17" s="53"/>
      <c r="E17" s="53"/>
      <c r="F17" s="53"/>
      <c r="G17" s="54">
        <v>0.006585648148148147</v>
      </c>
      <c r="H17" s="53"/>
      <c r="I17" s="53"/>
      <c r="J17" s="53"/>
      <c r="K17" s="70">
        <f t="shared" si="1"/>
        <v>56.59</v>
      </c>
    </row>
    <row r="18" spans="1:11" ht="15.75">
      <c r="A18" s="69" t="s">
        <v>385</v>
      </c>
      <c r="B18" s="53" t="s">
        <v>0</v>
      </c>
      <c r="C18" s="53" t="s">
        <v>349</v>
      </c>
      <c r="D18" s="53"/>
      <c r="E18" s="53"/>
      <c r="F18" s="53"/>
      <c r="G18" s="54">
        <v>0.006944444444444444</v>
      </c>
      <c r="H18" s="53"/>
      <c r="I18" s="53"/>
      <c r="J18" s="53"/>
      <c r="K18" s="70">
        <f t="shared" si="1"/>
        <v>53.67</v>
      </c>
    </row>
    <row r="19" spans="1:11" ht="15.75">
      <c r="A19" s="69" t="s">
        <v>375</v>
      </c>
      <c r="B19" s="53" t="s">
        <v>181</v>
      </c>
      <c r="C19" s="53" t="s">
        <v>349</v>
      </c>
      <c r="D19" s="53"/>
      <c r="E19" s="53"/>
      <c r="F19" s="53"/>
      <c r="G19" s="54">
        <v>0.007418981481481481</v>
      </c>
      <c r="H19" s="53"/>
      <c r="I19" s="53"/>
      <c r="J19" s="53"/>
      <c r="K19" s="70">
        <f t="shared" si="1"/>
        <v>50.23</v>
      </c>
    </row>
    <row r="20" spans="1:11" ht="15.75">
      <c r="A20" s="69" t="s">
        <v>379</v>
      </c>
      <c r="B20" s="53" t="s">
        <v>355</v>
      </c>
      <c r="C20" s="53" t="s">
        <v>349</v>
      </c>
      <c r="D20" s="53"/>
      <c r="E20" s="53"/>
      <c r="F20" s="53"/>
      <c r="G20" s="54">
        <v>0.007916666666666667</v>
      </c>
      <c r="H20" s="53"/>
      <c r="I20" s="53"/>
      <c r="J20" s="53"/>
      <c r="K20" s="70">
        <f t="shared" si="1"/>
        <v>47.08</v>
      </c>
    </row>
    <row r="21" spans="1:11" ht="15.75">
      <c r="A21" s="69" t="s">
        <v>380</v>
      </c>
      <c r="B21" s="53" t="s">
        <v>175</v>
      </c>
      <c r="C21" s="53" t="s">
        <v>349</v>
      </c>
      <c r="D21" s="53"/>
      <c r="E21" s="53"/>
      <c r="F21" s="53"/>
      <c r="G21" s="54">
        <v>0.008564814814814815</v>
      </c>
      <c r="H21" s="53"/>
      <c r="I21" s="53"/>
      <c r="J21" s="53"/>
      <c r="K21" s="70">
        <f t="shared" si="1"/>
        <v>43.51</v>
      </c>
    </row>
    <row r="22" spans="1:11" ht="15.75">
      <c r="A22" s="69" t="s">
        <v>384</v>
      </c>
      <c r="B22" s="53" t="s">
        <v>355</v>
      </c>
      <c r="C22" s="53" t="s">
        <v>349</v>
      </c>
      <c r="D22" s="53"/>
      <c r="E22" s="53"/>
      <c r="F22" s="53"/>
      <c r="G22" s="54">
        <v>0.008715277777777778</v>
      </c>
      <c r="H22" s="53"/>
      <c r="I22" s="53"/>
      <c r="J22" s="53"/>
      <c r="K22" s="70">
        <f t="shared" si="1"/>
        <v>42.76</v>
      </c>
    </row>
    <row r="23" spans="1:11" ht="15.75">
      <c r="A23" s="69" t="s">
        <v>382</v>
      </c>
      <c r="B23" s="53" t="s">
        <v>355</v>
      </c>
      <c r="C23" s="53" t="s">
        <v>349</v>
      </c>
      <c r="D23" s="53"/>
      <c r="E23" s="53"/>
      <c r="F23" s="53"/>
      <c r="G23" s="54">
        <v>0.009988425925925927</v>
      </c>
      <c r="H23" s="53"/>
      <c r="I23" s="53"/>
      <c r="J23" s="53"/>
      <c r="K23" s="70">
        <f t="shared" si="1"/>
        <v>37.31</v>
      </c>
    </row>
    <row r="24" spans="1:11" ht="15.75">
      <c r="A24" s="69" t="s">
        <v>383</v>
      </c>
      <c r="B24" s="53" t="s">
        <v>355</v>
      </c>
      <c r="C24" s="53" t="s">
        <v>349</v>
      </c>
      <c r="D24" s="53"/>
      <c r="E24" s="53"/>
      <c r="F24" s="53"/>
      <c r="G24" s="54">
        <v>0.010046296296296296</v>
      </c>
      <c r="H24" s="53"/>
      <c r="I24" s="53"/>
      <c r="J24" s="53"/>
      <c r="K24" s="70">
        <f t="shared" si="1"/>
        <v>37.1</v>
      </c>
    </row>
    <row r="25" spans="1:11" ht="16.5" thickBot="1">
      <c r="A25" s="71" t="s">
        <v>2</v>
      </c>
      <c r="B25" s="72" t="s">
        <v>181</v>
      </c>
      <c r="C25" s="72" t="s">
        <v>349</v>
      </c>
      <c r="D25" s="72"/>
      <c r="E25" s="72"/>
      <c r="F25" s="72"/>
      <c r="G25" s="73">
        <v>0.0103125</v>
      </c>
      <c r="H25" s="72"/>
      <c r="I25" s="72"/>
      <c r="J25" s="72"/>
      <c r="K25" s="74">
        <f t="shared" si="1"/>
        <v>36.14</v>
      </c>
    </row>
    <row r="26" spans="1:11" ht="15.75">
      <c r="A26" s="65" t="s">
        <v>239</v>
      </c>
      <c r="B26" s="66" t="s">
        <v>355</v>
      </c>
      <c r="C26" s="66" t="s">
        <v>342</v>
      </c>
      <c r="D26" s="66"/>
      <c r="E26" s="66"/>
      <c r="F26" s="66"/>
      <c r="G26" s="67">
        <v>0.007523148148148148</v>
      </c>
      <c r="H26" s="66"/>
      <c r="I26" s="66"/>
      <c r="J26" s="66"/>
      <c r="K26" s="68">
        <f aca="true" t="shared" si="2" ref="K26:K35">ROUND($G$26/G26*$H$2,2)</f>
        <v>100</v>
      </c>
    </row>
    <row r="27" spans="1:11" ht="15.75">
      <c r="A27" s="69" t="s">
        <v>244</v>
      </c>
      <c r="B27" s="53" t="s">
        <v>181</v>
      </c>
      <c r="C27" s="53" t="s">
        <v>342</v>
      </c>
      <c r="D27" s="53"/>
      <c r="E27" s="53"/>
      <c r="F27" s="53"/>
      <c r="G27" s="54">
        <v>0.008194444444444445</v>
      </c>
      <c r="H27" s="53"/>
      <c r="I27" s="53"/>
      <c r="J27" s="53"/>
      <c r="K27" s="70">
        <f t="shared" si="2"/>
        <v>91.81</v>
      </c>
    </row>
    <row r="28" spans="1:11" ht="15.75">
      <c r="A28" s="69" t="s">
        <v>387</v>
      </c>
      <c r="B28" s="53" t="s">
        <v>0</v>
      </c>
      <c r="C28" s="53" t="s">
        <v>342</v>
      </c>
      <c r="D28" s="53"/>
      <c r="E28" s="53"/>
      <c r="F28" s="53"/>
      <c r="G28" s="54">
        <v>0.008738425925925926</v>
      </c>
      <c r="H28" s="53"/>
      <c r="I28" s="53"/>
      <c r="J28" s="53"/>
      <c r="K28" s="70">
        <f t="shared" si="2"/>
        <v>86.09</v>
      </c>
    </row>
    <row r="29" spans="1:11" ht="15.75">
      <c r="A29" s="69" t="s">
        <v>269</v>
      </c>
      <c r="B29" s="53" t="s">
        <v>355</v>
      </c>
      <c r="C29" s="53" t="s">
        <v>342</v>
      </c>
      <c r="D29" s="53"/>
      <c r="E29" s="53"/>
      <c r="F29" s="53"/>
      <c r="G29" s="54">
        <v>0.009027777777777779</v>
      </c>
      <c r="H29" s="53"/>
      <c r="I29" s="53"/>
      <c r="J29" s="53"/>
      <c r="K29" s="70">
        <f t="shared" si="2"/>
        <v>83.33</v>
      </c>
    </row>
    <row r="30" spans="1:11" ht="15.75">
      <c r="A30" s="69" t="s">
        <v>240</v>
      </c>
      <c r="B30" s="53" t="s">
        <v>355</v>
      </c>
      <c r="C30" s="53" t="s">
        <v>342</v>
      </c>
      <c r="D30" s="53"/>
      <c r="E30" s="53"/>
      <c r="F30" s="53"/>
      <c r="G30" s="54">
        <v>0.010162037037037037</v>
      </c>
      <c r="H30" s="53"/>
      <c r="I30" s="53"/>
      <c r="J30" s="53"/>
      <c r="K30" s="70">
        <f t="shared" si="2"/>
        <v>74.03</v>
      </c>
    </row>
    <row r="31" spans="1:11" ht="15.75">
      <c r="A31" s="69" t="s">
        <v>321</v>
      </c>
      <c r="B31" s="53" t="s">
        <v>355</v>
      </c>
      <c r="C31" s="53" t="s">
        <v>342</v>
      </c>
      <c r="D31" s="53"/>
      <c r="E31" s="53"/>
      <c r="F31" s="53"/>
      <c r="G31" s="54">
        <v>0.010185185185185184</v>
      </c>
      <c r="H31" s="53"/>
      <c r="I31" s="53"/>
      <c r="J31" s="53"/>
      <c r="K31" s="70">
        <f t="shared" si="2"/>
        <v>73.86</v>
      </c>
    </row>
    <row r="32" spans="1:11" ht="15.75">
      <c r="A32" s="69" t="s">
        <v>319</v>
      </c>
      <c r="B32" s="53" t="s">
        <v>0</v>
      </c>
      <c r="C32" s="53" t="s">
        <v>342</v>
      </c>
      <c r="D32" s="53"/>
      <c r="E32" s="53"/>
      <c r="F32" s="53"/>
      <c r="G32" s="54">
        <v>0.011400462962962965</v>
      </c>
      <c r="H32" s="53"/>
      <c r="I32" s="53"/>
      <c r="J32" s="53"/>
      <c r="K32" s="70">
        <f t="shared" si="2"/>
        <v>65.99</v>
      </c>
    </row>
    <row r="33" spans="1:11" ht="15.75">
      <c r="A33" s="69" t="s">
        <v>5</v>
      </c>
      <c r="B33" s="53" t="s">
        <v>0</v>
      </c>
      <c r="C33" s="53" t="s">
        <v>342</v>
      </c>
      <c r="D33" s="53"/>
      <c r="E33" s="53"/>
      <c r="F33" s="53"/>
      <c r="G33" s="54">
        <v>0.012789351851851852</v>
      </c>
      <c r="H33" s="53"/>
      <c r="I33" s="53"/>
      <c r="J33" s="53"/>
      <c r="K33" s="70">
        <f t="shared" si="2"/>
        <v>58.82</v>
      </c>
    </row>
    <row r="34" spans="1:11" ht="15.75">
      <c r="A34" s="69" t="s">
        <v>246</v>
      </c>
      <c r="B34" s="53" t="s">
        <v>181</v>
      </c>
      <c r="C34" s="53" t="s">
        <v>342</v>
      </c>
      <c r="D34" s="53"/>
      <c r="E34" s="53"/>
      <c r="F34" s="53"/>
      <c r="G34" s="54">
        <v>0.013449074074074073</v>
      </c>
      <c r="H34" s="53"/>
      <c r="I34" s="53"/>
      <c r="J34" s="53"/>
      <c r="K34" s="70">
        <f t="shared" si="2"/>
        <v>55.94</v>
      </c>
    </row>
    <row r="35" spans="1:11" ht="16.5" thickBot="1">
      <c r="A35" s="71" t="s">
        <v>386</v>
      </c>
      <c r="B35" s="72" t="s">
        <v>355</v>
      </c>
      <c r="C35" s="72" t="s">
        <v>342</v>
      </c>
      <c r="D35" s="72"/>
      <c r="E35" s="72"/>
      <c r="F35" s="72"/>
      <c r="G35" s="73">
        <v>0.014120370370370368</v>
      </c>
      <c r="H35" s="72"/>
      <c r="I35" s="72"/>
      <c r="J35" s="72"/>
      <c r="K35" s="74">
        <f t="shared" si="2"/>
        <v>53.28</v>
      </c>
    </row>
    <row r="36" spans="1:11" ht="15.75">
      <c r="A36" s="65" t="s">
        <v>265</v>
      </c>
      <c r="B36" s="66" t="s">
        <v>355</v>
      </c>
      <c r="C36" s="66" t="s">
        <v>344</v>
      </c>
      <c r="D36" s="66"/>
      <c r="E36" s="66"/>
      <c r="F36" s="66"/>
      <c r="G36" s="67">
        <v>0.016481481481481482</v>
      </c>
      <c r="H36" s="66"/>
      <c r="I36" s="66"/>
      <c r="J36" s="66"/>
      <c r="K36" s="68">
        <f aca="true" t="shared" si="3" ref="K36:K42">ROUND($G$36/G36*$H$2,2)</f>
        <v>100</v>
      </c>
    </row>
    <row r="37" spans="1:11" ht="15.75">
      <c r="A37" s="69" t="s">
        <v>8</v>
      </c>
      <c r="B37" s="53" t="s">
        <v>0</v>
      </c>
      <c r="C37" s="53" t="s">
        <v>344</v>
      </c>
      <c r="D37" s="53"/>
      <c r="E37" s="53"/>
      <c r="F37" s="53"/>
      <c r="G37" s="54">
        <v>0.016863425925925928</v>
      </c>
      <c r="H37" s="53"/>
      <c r="I37" s="53"/>
      <c r="J37" s="53"/>
      <c r="K37" s="70">
        <f t="shared" si="3"/>
        <v>97.74</v>
      </c>
    </row>
    <row r="38" spans="1:11" ht="15.75">
      <c r="A38" s="69" t="s">
        <v>388</v>
      </c>
      <c r="B38" s="53" t="s">
        <v>357</v>
      </c>
      <c r="C38" s="53" t="s">
        <v>344</v>
      </c>
      <c r="D38" s="53"/>
      <c r="E38" s="53"/>
      <c r="F38" s="53"/>
      <c r="G38" s="54">
        <v>0.017824074074074076</v>
      </c>
      <c r="H38" s="53"/>
      <c r="I38" s="53"/>
      <c r="J38" s="53"/>
      <c r="K38" s="70">
        <f t="shared" si="3"/>
        <v>92.47</v>
      </c>
    </row>
    <row r="39" spans="1:11" ht="15.75">
      <c r="A39" s="69" t="s">
        <v>264</v>
      </c>
      <c r="B39" s="53" t="s">
        <v>0</v>
      </c>
      <c r="C39" s="53" t="s">
        <v>344</v>
      </c>
      <c r="D39" s="53"/>
      <c r="E39" s="53"/>
      <c r="F39" s="53"/>
      <c r="G39" s="54">
        <v>0.021168981481481483</v>
      </c>
      <c r="H39" s="53"/>
      <c r="I39" s="53"/>
      <c r="J39" s="53"/>
      <c r="K39" s="70">
        <f t="shared" si="3"/>
        <v>77.86</v>
      </c>
    </row>
    <row r="40" spans="1:11" ht="15.75">
      <c r="A40" s="69" t="s">
        <v>389</v>
      </c>
      <c r="B40" s="53" t="s">
        <v>355</v>
      </c>
      <c r="C40" s="53" t="s">
        <v>344</v>
      </c>
      <c r="D40" s="53"/>
      <c r="E40" s="53"/>
      <c r="F40" s="53"/>
      <c r="G40" s="54">
        <v>0.02181712962962963</v>
      </c>
      <c r="H40" s="53"/>
      <c r="I40" s="53"/>
      <c r="J40" s="53"/>
      <c r="K40" s="70">
        <f t="shared" si="3"/>
        <v>75.54</v>
      </c>
    </row>
    <row r="41" spans="1:11" ht="15.75">
      <c r="A41" s="69" t="s">
        <v>9</v>
      </c>
      <c r="B41" s="53" t="s">
        <v>355</v>
      </c>
      <c r="C41" s="53" t="s">
        <v>344</v>
      </c>
      <c r="D41" s="53"/>
      <c r="E41" s="53"/>
      <c r="F41" s="53"/>
      <c r="G41" s="54">
        <v>0.022152777777777775</v>
      </c>
      <c r="H41" s="53"/>
      <c r="I41" s="53"/>
      <c r="J41" s="53"/>
      <c r="K41" s="70">
        <f t="shared" si="3"/>
        <v>74.4</v>
      </c>
    </row>
    <row r="42" spans="1:11" ht="16.5" thickBot="1">
      <c r="A42" s="71" t="s">
        <v>281</v>
      </c>
      <c r="B42" s="72" t="s">
        <v>355</v>
      </c>
      <c r="C42" s="72" t="s">
        <v>344</v>
      </c>
      <c r="D42" s="72"/>
      <c r="E42" s="72"/>
      <c r="F42" s="72"/>
      <c r="G42" s="73">
        <v>0.02245370370370371</v>
      </c>
      <c r="H42" s="72"/>
      <c r="I42" s="72"/>
      <c r="J42" s="72"/>
      <c r="K42" s="74">
        <f t="shared" si="3"/>
        <v>73.4</v>
      </c>
    </row>
    <row r="43" spans="1:11" ht="15.75">
      <c r="A43" s="65" t="s">
        <v>290</v>
      </c>
      <c r="B43" s="66" t="s">
        <v>355</v>
      </c>
      <c r="C43" s="66" t="s">
        <v>346</v>
      </c>
      <c r="D43" s="66"/>
      <c r="E43" s="66"/>
      <c r="F43" s="66"/>
      <c r="G43" s="67">
        <v>0.032719907407407406</v>
      </c>
      <c r="H43" s="66"/>
      <c r="I43" s="66"/>
      <c r="J43" s="66"/>
      <c r="K43" s="68">
        <f>ROUND($G$43/G43*$H$2,2)</f>
        <v>100</v>
      </c>
    </row>
    <row r="44" spans="1:11" ht="16.5" thickBot="1">
      <c r="A44" s="71" t="s">
        <v>280</v>
      </c>
      <c r="B44" s="72" t="s">
        <v>355</v>
      </c>
      <c r="C44" s="72" t="s">
        <v>346</v>
      </c>
      <c r="D44" s="72"/>
      <c r="E44" s="72"/>
      <c r="F44" s="72"/>
      <c r="G44" s="73">
        <v>0.036111111111111115</v>
      </c>
      <c r="H44" s="72"/>
      <c r="I44" s="72"/>
      <c r="J44" s="72"/>
      <c r="K44" s="74">
        <f>ROUND($G$43/G44*$H$2,2)</f>
        <v>90.61</v>
      </c>
    </row>
    <row r="45" spans="1:11" ht="15.75">
      <c r="A45" s="65" t="s">
        <v>394</v>
      </c>
      <c r="B45" s="66" t="s">
        <v>171</v>
      </c>
      <c r="C45" s="66" t="s">
        <v>390</v>
      </c>
      <c r="D45" s="66"/>
      <c r="E45" s="66"/>
      <c r="F45" s="66"/>
      <c r="G45" s="67">
        <v>0.017766203703703704</v>
      </c>
      <c r="H45" s="66"/>
      <c r="I45" s="66"/>
      <c r="J45" s="66"/>
      <c r="K45" s="68">
        <f>ROUND($G$45/G45*$H$2,2)</f>
        <v>100</v>
      </c>
    </row>
    <row r="46" spans="1:11" ht="15.75">
      <c r="A46" s="69" t="s">
        <v>392</v>
      </c>
      <c r="B46" s="53" t="s">
        <v>359</v>
      </c>
      <c r="C46" s="53" t="s">
        <v>390</v>
      </c>
      <c r="D46" s="53"/>
      <c r="E46" s="53"/>
      <c r="F46" s="53"/>
      <c r="G46" s="54">
        <v>0.02396990740740741</v>
      </c>
      <c r="H46" s="53"/>
      <c r="I46" s="53"/>
      <c r="J46" s="53"/>
      <c r="K46" s="70">
        <f>ROUND($G$45/G46*$H$2,2)</f>
        <v>74.12</v>
      </c>
    </row>
    <row r="47" spans="1:11" ht="15.75">
      <c r="A47" s="69" t="s">
        <v>395</v>
      </c>
      <c r="B47" s="53" t="s">
        <v>360</v>
      </c>
      <c r="C47" s="53" t="s">
        <v>390</v>
      </c>
      <c r="D47" s="53"/>
      <c r="E47" s="53"/>
      <c r="F47" s="53"/>
      <c r="G47" s="54">
        <v>0.025740740740740745</v>
      </c>
      <c r="H47" s="53"/>
      <c r="I47" s="53"/>
      <c r="J47" s="53"/>
      <c r="K47" s="70">
        <f>ROUND($G$45/G47*$H$2,2)</f>
        <v>69.02</v>
      </c>
    </row>
    <row r="48" spans="1:11" ht="15.75">
      <c r="A48" s="69" t="s">
        <v>391</v>
      </c>
      <c r="B48" s="53" t="s">
        <v>358</v>
      </c>
      <c r="C48" s="53" t="s">
        <v>390</v>
      </c>
      <c r="D48" s="53"/>
      <c r="E48" s="53"/>
      <c r="F48" s="53"/>
      <c r="G48" s="54">
        <v>0.026539351851851852</v>
      </c>
      <c r="H48" s="53"/>
      <c r="I48" s="53"/>
      <c r="J48" s="53"/>
      <c r="K48" s="70">
        <f>ROUND($G$45/G48*$H$2,2)</f>
        <v>66.94</v>
      </c>
    </row>
    <row r="49" spans="1:11" ht="16.5" thickBot="1">
      <c r="A49" s="71" t="s">
        <v>393</v>
      </c>
      <c r="B49" s="72" t="s">
        <v>355</v>
      </c>
      <c r="C49" s="72" t="s">
        <v>390</v>
      </c>
      <c r="D49" s="72"/>
      <c r="E49" s="72"/>
      <c r="F49" s="72"/>
      <c r="G49" s="73">
        <v>0.026782407407407408</v>
      </c>
      <c r="H49" s="72"/>
      <c r="I49" s="72"/>
      <c r="J49" s="72"/>
      <c r="K49" s="74">
        <f>ROUND($G$45/G49*$H$2,2)</f>
        <v>66.34</v>
      </c>
    </row>
    <row r="50" spans="1:11" ht="15.75">
      <c r="A50" s="65" t="s">
        <v>402</v>
      </c>
      <c r="B50" s="66" t="s">
        <v>358</v>
      </c>
      <c r="C50" s="66" t="s">
        <v>396</v>
      </c>
      <c r="D50" s="66"/>
      <c r="E50" s="66"/>
      <c r="F50" s="66"/>
      <c r="G50" s="67">
        <v>0.017141203703703704</v>
      </c>
      <c r="H50" s="66"/>
      <c r="I50" s="66"/>
      <c r="J50" s="66"/>
      <c r="K50" s="68">
        <f aca="true" t="shared" si="4" ref="K50:K56">ROUND($G$50/G50*$H$2,2)</f>
        <v>100</v>
      </c>
    </row>
    <row r="51" spans="1:11" ht="15.75">
      <c r="A51" s="69" t="s">
        <v>398</v>
      </c>
      <c r="B51" s="53" t="s">
        <v>7</v>
      </c>
      <c r="C51" s="53" t="s">
        <v>396</v>
      </c>
      <c r="D51" s="53"/>
      <c r="E51" s="53"/>
      <c r="F51" s="53"/>
      <c r="G51" s="54">
        <v>0.019212962962962963</v>
      </c>
      <c r="H51" s="53"/>
      <c r="I51" s="53"/>
      <c r="J51" s="53"/>
      <c r="K51" s="70">
        <f t="shared" si="4"/>
        <v>89.22</v>
      </c>
    </row>
    <row r="52" spans="1:11" ht="15.75">
      <c r="A52" s="69" t="s">
        <v>399</v>
      </c>
      <c r="B52" s="53" t="s">
        <v>358</v>
      </c>
      <c r="C52" s="53" t="s">
        <v>396</v>
      </c>
      <c r="D52" s="53"/>
      <c r="E52" s="53"/>
      <c r="F52" s="53"/>
      <c r="G52" s="54">
        <v>0.020335648148148148</v>
      </c>
      <c r="H52" s="53"/>
      <c r="I52" s="53"/>
      <c r="J52" s="53"/>
      <c r="K52" s="70">
        <f t="shared" si="4"/>
        <v>84.29</v>
      </c>
    </row>
    <row r="53" spans="1:11" ht="15.75">
      <c r="A53" s="69" t="s">
        <v>400</v>
      </c>
      <c r="B53" s="53" t="s">
        <v>358</v>
      </c>
      <c r="C53" s="53" t="s">
        <v>396</v>
      </c>
      <c r="D53" s="53"/>
      <c r="E53" s="53"/>
      <c r="F53" s="53"/>
      <c r="G53" s="54">
        <v>0.020358796296296295</v>
      </c>
      <c r="H53" s="53"/>
      <c r="I53" s="53"/>
      <c r="J53" s="53"/>
      <c r="K53" s="70">
        <f t="shared" si="4"/>
        <v>84.2</v>
      </c>
    </row>
    <row r="54" spans="1:11" ht="15.75">
      <c r="A54" s="69" t="s">
        <v>403</v>
      </c>
      <c r="B54" s="53" t="s">
        <v>360</v>
      </c>
      <c r="C54" s="53" t="s">
        <v>396</v>
      </c>
      <c r="D54" s="53"/>
      <c r="E54" s="53"/>
      <c r="F54" s="53"/>
      <c r="G54" s="54">
        <v>0.020648148148148148</v>
      </c>
      <c r="H54" s="53"/>
      <c r="I54" s="53"/>
      <c r="J54" s="53"/>
      <c r="K54" s="70">
        <f t="shared" si="4"/>
        <v>83.02</v>
      </c>
    </row>
    <row r="55" spans="1:11" ht="15.75">
      <c r="A55" s="69" t="s">
        <v>397</v>
      </c>
      <c r="B55" s="53" t="s">
        <v>171</v>
      </c>
      <c r="C55" s="53" t="s">
        <v>396</v>
      </c>
      <c r="D55" s="53"/>
      <c r="E55" s="53"/>
      <c r="F55" s="53"/>
      <c r="G55" s="54">
        <v>0.020925925925925928</v>
      </c>
      <c r="H55" s="53"/>
      <c r="I55" s="53"/>
      <c r="J55" s="53"/>
      <c r="K55" s="70">
        <f t="shared" si="4"/>
        <v>81.91</v>
      </c>
    </row>
    <row r="56" spans="1:11" ht="16.5" thickBot="1">
      <c r="A56" s="71" t="s">
        <v>401</v>
      </c>
      <c r="B56" s="72" t="s">
        <v>358</v>
      </c>
      <c r="C56" s="72" t="s">
        <v>396</v>
      </c>
      <c r="D56" s="72"/>
      <c r="E56" s="72"/>
      <c r="F56" s="72"/>
      <c r="G56" s="73">
        <v>0.021261574074074075</v>
      </c>
      <c r="H56" s="72"/>
      <c r="I56" s="72"/>
      <c r="J56" s="72"/>
      <c r="K56" s="74">
        <f t="shared" si="4"/>
        <v>80.62</v>
      </c>
    </row>
    <row r="57" spans="1:11" ht="15.75">
      <c r="A57" s="65" t="s">
        <v>408</v>
      </c>
      <c r="B57" s="66" t="s">
        <v>358</v>
      </c>
      <c r="C57" s="66" t="s">
        <v>404</v>
      </c>
      <c r="D57" s="66"/>
      <c r="E57" s="66"/>
      <c r="F57" s="66"/>
      <c r="G57" s="67">
        <v>0.018055555555555557</v>
      </c>
      <c r="H57" s="66"/>
      <c r="I57" s="66"/>
      <c r="J57" s="66"/>
      <c r="K57" s="68">
        <f>ROUND($G$57/G57*$H$2,2)</f>
        <v>100</v>
      </c>
    </row>
    <row r="58" spans="1:11" ht="15.75">
      <c r="A58" s="69" t="s">
        <v>407</v>
      </c>
      <c r="B58" s="53" t="s">
        <v>355</v>
      </c>
      <c r="C58" s="53" t="s">
        <v>404</v>
      </c>
      <c r="D58" s="53"/>
      <c r="E58" s="53"/>
      <c r="F58" s="53"/>
      <c r="G58" s="54">
        <v>0.022233796296296297</v>
      </c>
      <c r="H58" s="53"/>
      <c r="I58" s="53"/>
      <c r="J58" s="53"/>
      <c r="K58" s="70">
        <f>ROUND($G$57/G58*$H$2,2)</f>
        <v>81.21</v>
      </c>
    </row>
    <row r="59" spans="1:11" ht="15.75">
      <c r="A59" s="69" t="s">
        <v>405</v>
      </c>
      <c r="B59" s="53" t="s">
        <v>361</v>
      </c>
      <c r="C59" s="53" t="s">
        <v>404</v>
      </c>
      <c r="D59" s="53"/>
      <c r="E59" s="53"/>
      <c r="F59" s="53"/>
      <c r="G59" s="54">
        <v>0.02291666666666667</v>
      </c>
      <c r="H59" s="53"/>
      <c r="I59" s="53"/>
      <c r="J59" s="53"/>
      <c r="K59" s="70">
        <f>ROUND($G$57/G59*$H$2,2)</f>
        <v>78.79</v>
      </c>
    </row>
    <row r="60" spans="1:11" ht="16.5" thickBot="1">
      <c r="A60" s="71" t="s">
        <v>406</v>
      </c>
      <c r="B60" s="72" t="s">
        <v>175</v>
      </c>
      <c r="C60" s="72" t="s">
        <v>404</v>
      </c>
      <c r="D60" s="72"/>
      <c r="E60" s="72"/>
      <c r="F60" s="72"/>
      <c r="G60" s="73">
        <v>0.03667824074074074</v>
      </c>
      <c r="H60" s="72"/>
      <c r="I60" s="72"/>
      <c r="J60" s="72"/>
      <c r="K60" s="74">
        <f>ROUND($G$57/G60*$H$2,2)</f>
        <v>49.23</v>
      </c>
    </row>
    <row r="61" spans="1:11" ht="15.75">
      <c r="A61" s="65" t="s">
        <v>328</v>
      </c>
      <c r="B61" s="66" t="s">
        <v>362</v>
      </c>
      <c r="C61" s="75" t="s">
        <v>481</v>
      </c>
      <c r="D61" s="66"/>
      <c r="E61" s="66"/>
      <c r="F61" s="66"/>
      <c r="G61" s="67">
        <v>0.02900462962962963</v>
      </c>
      <c r="H61" s="66"/>
      <c r="I61" s="66"/>
      <c r="J61" s="66"/>
      <c r="K61" s="68">
        <f aca="true" t="shared" si="5" ref="K61:K67">ROUND($G$61/G61*$H$2,2)</f>
        <v>100</v>
      </c>
    </row>
    <row r="62" spans="1:11" ht="15.75">
      <c r="A62" s="69" t="s">
        <v>410</v>
      </c>
      <c r="B62" s="53" t="s">
        <v>363</v>
      </c>
      <c r="C62" s="55" t="s">
        <v>481</v>
      </c>
      <c r="D62" s="53"/>
      <c r="E62" s="53"/>
      <c r="F62" s="53"/>
      <c r="G62" s="54">
        <v>0.029039351851851854</v>
      </c>
      <c r="H62" s="53"/>
      <c r="I62" s="53"/>
      <c r="J62" s="53"/>
      <c r="K62" s="70">
        <f t="shared" si="5"/>
        <v>99.88</v>
      </c>
    </row>
    <row r="63" spans="1:11" ht="15.75">
      <c r="A63" s="69" t="s">
        <v>338</v>
      </c>
      <c r="B63" s="53" t="s">
        <v>355</v>
      </c>
      <c r="C63" s="55" t="s">
        <v>481</v>
      </c>
      <c r="D63" s="53"/>
      <c r="E63" s="53"/>
      <c r="F63" s="53"/>
      <c r="G63" s="54">
        <v>0.0328125</v>
      </c>
      <c r="H63" s="53"/>
      <c r="I63" s="53"/>
      <c r="J63" s="53"/>
      <c r="K63" s="70">
        <f t="shared" si="5"/>
        <v>88.4</v>
      </c>
    </row>
    <row r="64" spans="1:11" ht="15.75">
      <c r="A64" s="69" t="s">
        <v>179</v>
      </c>
      <c r="B64" s="53" t="s">
        <v>171</v>
      </c>
      <c r="C64" s="55" t="s">
        <v>481</v>
      </c>
      <c r="D64" s="53"/>
      <c r="E64" s="53"/>
      <c r="F64" s="53"/>
      <c r="G64" s="54">
        <v>0.033553240740740745</v>
      </c>
      <c r="H64" s="53"/>
      <c r="I64" s="53"/>
      <c r="J64" s="53"/>
      <c r="K64" s="70">
        <f t="shared" si="5"/>
        <v>86.44</v>
      </c>
    </row>
    <row r="65" spans="1:11" ht="15.75">
      <c r="A65" s="69" t="s">
        <v>411</v>
      </c>
      <c r="B65" s="53" t="s">
        <v>363</v>
      </c>
      <c r="C65" s="55" t="s">
        <v>481</v>
      </c>
      <c r="D65" s="53"/>
      <c r="E65" s="53"/>
      <c r="F65" s="53"/>
      <c r="G65" s="54">
        <v>0.039641203703703706</v>
      </c>
      <c r="H65" s="53"/>
      <c r="I65" s="53"/>
      <c r="J65" s="53"/>
      <c r="K65" s="70">
        <f t="shared" si="5"/>
        <v>73.17</v>
      </c>
    </row>
    <row r="66" spans="1:11" ht="15.75">
      <c r="A66" s="69" t="s">
        <v>409</v>
      </c>
      <c r="B66" s="53" t="s">
        <v>363</v>
      </c>
      <c r="C66" s="55" t="s">
        <v>481</v>
      </c>
      <c r="D66" s="53"/>
      <c r="E66" s="53"/>
      <c r="F66" s="53"/>
      <c r="G66" s="54">
        <v>0.04027777777777778</v>
      </c>
      <c r="H66" s="53"/>
      <c r="I66" s="53"/>
      <c r="J66" s="53"/>
      <c r="K66" s="70">
        <f t="shared" si="5"/>
        <v>72.01</v>
      </c>
    </row>
    <row r="67" spans="1:11" ht="16.5" thickBot="1">
      <c r="A67" s="71" t="s">
        <v>412</v>
      </c>
      <c r="B67" s="72" t="s">
        <v>175</v>
      </c>
      <c r="C67" s="76" t="s">
        <v>481</v>
      </c>
      <c r="D67" s="72"/>
      <c r="E67" s="72"/>
      <c r="F67" s="72"/>
      <c r="G67" s="73">
        <v>0.05694444444444444</v>
      </c>
      <c r="H67" s="72"/>
      <c r="I67" s="72"/>
      <c r="J67" s="72"/>
      <c r="K67" s="74">
        <f t="shared" si="5"/>
        <v>50.93</v>
      </c>
    </row>
    <row r="68" spans="1:11" ht="15.75">
      <c r="A68" s="65" t="s">
        <v>421</v>
      </c>
      <c r="B68" s="66" t="s">
        <v>169</v>
      </c>
      <c r="C68" s="66" t="s">
        <v>413</v>
      </c>
      <c r="D68" s="66"/>
      <c r="E68" s="66"/>
      <c r="F68" s="66"/>
      <c r="G68" s="67">
        <v>0.0051504629629629635</v>
      </c>
      <c r="H68" s="66"/>
      <c r="I68" s="66"/>
      <c r="J68" s="66"/>
      <c r="K68" s="68">
        <f aca="true" t="shared" si="6" ref="K68:K75">ROUND($G$68/G68*$H$2,2)</f>
        <v>100</v>
      </c>
    </row>
    <row r="69" spans="1:11" ht="15.75">
      <c r="A69" s="69" t="s">
        <v>416</v>
      </c>
      <c r="B69" s="53" t="s">
        <v>0</v>
      </c>
      <c r="C69" s="53" t="s">
        <v>413</v>
      </c>
      <c r="D69" s="53"/>
      <c r="E69" s="53"/>
      <c r="F69" s="53"/>
      <c r="G69" s="54">
        <v>0.005474537037037037</v>
      </c>
      <c r="H69" s="53"/>
      <c r="I69" s="53"/>
      <c r="J69" s="53"/>
      <c r="K69" s="70">
        <f t="shared" si="6"/>
        <v>94.08</v>
      </c>
    </row>
    <row r="70" spans="1:11" ht="15.75">
      <c r="A70" s="69" t="s">
        <v>420</v>
      </c>
      <c r="B70" s="53" t="s">
        <v>171</v>
      </c>
      <c r="C70" s="53" t="s">
        <v>413</v>
      </c>
      <c r="D70" s="53"/>
      <c r="E70" s="53"/>
      <c r="F70" s="53"/>
      <c r="G70" s="54">
        <v>0.005636574074074074</v>
      </c>
      <c r="H70" s="53"/>
      <c r="I70" s="53"/>
      <c r="J70" s="53"/>
      <c r="K70" s="70">
        <f t="shared" si="6"/>
        <v>91.38</v>
      </c>
    </row>
    <row r="71" spans="1:11" ht="15.75">
      <c r="A71" s="69" t="s">
        <v>414</v>
      </c>
      <c r="B71" s="53" t="s">
        <v>181</v>
      </c>
      <c r="C71" s="53" t="s">
        <v>413</v>
      </c>
      <c r="D71" s="53"/>
      <c r="E71" s="53"/>
      <c r="F71" s="53"/>
      <c r="G71" s="54">
        <v>0.005694444444444444</v>
      </c>
      <c r="H71" s="53"/>
      <c r="I71" s="53"/>
      <c r="J71" s="53"/>
      <c r="K71" s="70">
        <f t="shared" si="6"/>
        <v>90.45</v>
      </c>
    </row>
    <row r="72" spans="1:11" ht="15.75">
      <c r="A72" s="69" t="s">
        <v>418</v>
      </c>
      <c r="B72" s="53" t="s">
        <v>0</v>
      </c>
      <c r="C72" s="53" t="s">
        <v>413</v>
      </c>
      <c r="D72" s="53"/>
      <c r="E72" s="53"/>
      <c r="F72" s="53"/>
      <c r="G72" s="54">
        <v>0.00587962962962963</v>
      </c>
      <c r="H72" s="53"/>
      <c r="I72" s="53"/>
      <c r="J72" s="53"/>
      <c r="K72" s="70">
        <f t="shared" si="6"/>
        <v>87.6</v>
      </c>
    </row>
    <row r="73" spans="1:11" ht="15.75">
      <c r="A73" s="69" t="s">
        <v>417</v>
      </c>
      <c r="B73" s="53" t="s">
        <v>0</v>
      </c>
      <c r="C73" s="53" t="s">
        <v>413</v>
      </c>
      <c r="D73" s="53"/>
      <c r="E73" s="53"/>
      <c r="F73" s="53"/>
      <c r="G73" s="54">
        <v>0.00599537037037037</v>
      </c>
      <c r="H73" s="53"/>
      <c r="I73" s="53"/>
      <c r="J73" s="53"/>
      <c r="K73" s="70">
        <f t="shared" si="6"/>
        <v>85.91</v>
      </c>
    </row>
    <row r="74" spans="1:11" ht="15.75">
      <c r="A74" s="69" t="s">
        <v>415</v>
      </c>
      <c r="B74" s="53" t="s">
        <v>355</v>
      </c>
      <c r="C74" s="53" t="s">
        <v>413</v>
      </c>
      <c r="D74" s="53"/>
      <c r="E74" s="53"/>
      <c r="F74" s="53"/>
      <c r="G74" s="54">
        <v>0.006377314814814815</v>
      </c>
      <c r="H74" s="53"/>
      <c r="I74" s="53"/>
      <c r="J74" s="53"/>
      <c r="K74" s="70">
        <f t="shared" si="6"/>
        <v>80.76</v>
      </c>
    </row>
    <row r="75" spans="1:11" ht="16.5" thickBot="1">
      <c r="A75" s="71" t="s">
        <v>419</v>
      </c>
      <c r="B75" s="72" t="s">
        <v>0</v>
      </c>
      <c r="C75" s="72" t="s">
        <v>413</v>
      </c>
      <c r="D75" s="72"/>
      <c r="E75" s="72"/>
      <c r="F75" s="72"/>
      <c r="G75" s="73">
        <v>0.006851851851851852</v>
      </c>
      <c r="H75" s="72"/>
      <c r="I75" s="72"/>
      <c r="J75" s="72"/>
      <c r="K75" s="74">
        <f t="shared" si="6"/>
        <v>75.17</v>
      </c>
    </row>
    <row r="76" spans="1:11" ht="15.75">
      <c r="A76" s="65" t="s">
        <v>226</v>
      </c>
      <c r="B76" s="66" t="s">
        <v>355</v>
      </c>
      <c r="C76" s="66" t="s">
        <v>347</v>
      </c>
      <c r="D76" s="66"/>
      <c r="E76" s="66"/>
      <c r="F76" s="66"/>
      <c r="G76" s="67">
        <v>0.00818287037037037</v>
      </c>
      <c r="H76" s="66"/>
      <c r="I76" s="66"/>
      <c r="J76" s="66"/>
      <c r="K76" s="68">
        <f aca="true" t="shared" si="7" ref="K76:K91">ROUND($G$76/G76*$H$2,2)</f>
        <v>100</v>
      </c>
    </row>
    <row r="77" spans="1:11" ht="15.75">
      <c r="A77" s="69" t="s">
        <v>424</v>
      </c>
      <c r="B77" s="53" t="s">
        <v>181</v>
      </c>
      <c r="C77" s="53" t="s">
        <v>347</v>
      </c>
      <c r="D77" s="53"/>
      <c r="E77" s="53"/>
      <c r="F77" s="53"/>
      <c r="G77" s="54">
        <v>0.00835648148148148</v>
      </c>
      <c r="H77" s="53"/>
      <c r="I77" s="53"/>
      <c r="J77" s="53"/>
      <c r="K77" s="70">
        <f t="shared" si="7"/>
        <v>97.92</v>
      </c>
    </row>
    <row r="78" spans="1:11" ht="15.75">
      <c r="A78" s="69" t="s">
        <v>427</v>
      </c>
      <c r="B78" s="53" t="s">
        <v>355</v>
      </c>
      <c r="C78" s="53" t="s">
        <v>347</v>
      </c>
      <c r="D78" s="53"/>
      <c r="E78" s="53"/>
      <c r="F78" s="53"/>
      <c r="G78" s="54">
        <v>0.008854166666666666</v>
      </c>
      <c r="H78" s="53"/>
      <c r="I78" s="53"/>
      <c r="J78" s="53"/>
      <c r="K78" s="70">
        <f t="shared" si="7"/>
        <v>92.42</v>
      </c>
    </row>
    <row r="79" spans="1:11" ht="15.75">
      <c r="A79" s="69" t="s">
        <v>233</v>
      </c>
      <c r="B79" s="53" t="s">
        <v>355</v>
      </c>
      <c r="C79" s="53" t="s">
        <v>347</v>
      </c>
      <c r="D79" s="53"/>
      <c r="E79" s="53"/>
      <c r="F79" s="53"/>
      <c r="G79" s="54">
        <v>0.008865740740740742</v>
      </c>
      <c r="H79" s="53"/>
      <c r="I79" s="53"/>
      <c r="J79" s="53"/>
      <c r="K79" s="70">
        <f t="shared" si="7"/>
        <v>92.3</v>
      </c>
    </row>
    <row r="80" spans="1:11" ht="15.75">
      <c r="A80" s="69" t="s">
        <v>429</v>
      </c>
      <c r="B80" s="53" t="s">
        <v>363</v>
      </c>
      <c r="C80" s="53" t="s">
        <v>347</v>
      </c>
      <c r="D80" s="53"/>
      <c r="E80" s="53"/>
      <c r="F80" s="53"/>
      <c r="G80" s="54">
        <v>0.008923611111111111</v>
      </c>
      <c r="H80" s="53"/>
      <c r="I80" s="53"/>
      <c r="J80" s="53"/>
      <c r="K80" s="70">
        <f t="shared" si="7"/>
        <v>91.7</v>
      </c>
    </row>
    <row r="81" spans="1:11" ht="15.75">
      <c r="A81" s="69" t="s">
        <v>430</v>
      </c>
      <c r="B81" s="53" t="s">
        <v>0</v>
      </c>
      <c r="C81" s="53" t="s">
        <v>347</v>
      </c>
      <c r="D81" s="53"/>
      <c r="E81" s="53"/>
      <c r="F81" s="53"/>
      <c r="G81" s="54">
        <v>0.009363425925925926</v>
      </c>
      <c r="H81" s="53"/>
      <c r="I81" s="53"/>
      <c r="J81" s="53"/>
      <c r="K81" s="70">
        <f t="shared" si="7"/>
        <v>87.39</v>
      </c>
    </row>
    <row r="82" spans="1:11" ht="15.75">
      <c r="A82" s="69" t="s">
        <v>426</v>
      </c>
      <c r="B82" s="53" t="s">
        <v>355</v>
      </c>
      <c r="C82" s="53" t="s">
        <v>347</v>
      </c>
      <c r="D82" s="53"/>
      <c r="E82" s="53"/>
      <c r="F82" s="53"/>
      <c r="G82" s="54">
        <v>0.0096875</v>
      </c>
      <c r="H82" s="53"/>
      <c r="I82" s="53"/>
      <c r="J82" s="53"/>
      <c r="K82" s="70">
        <f t="shared" si="7"/>
        <v>84.47</v>
      </c>
    </row>
    <row r="83" spans="1:11" ht="15.75">
      <c r="A83" s="69" t="s">
        <v>425</v>
      </c>
      <c r="B83" s="53" t="s">
        <v>181</v>
      </c>
      <c r="C83" s="53" t="s">
        <v>347</v>
      </c>
      <c r="D83" s="53"/>
      <c r="E83" s="53"/>
      <c r="F83" s="53"/>
      <c r="G83" s="54">
        <v>0.012233796296296296</v>
      </c>
      <c r="H83" s="53"/>
      <c r="I83" s="53"/>
      <c r="J83" s="53"/>
      <c r="K83" s="70">
        <f t="shared" si="7"/>
        <v>66.89</v>
      </c>
    </row>
    <row r="84" spans="1:11" ht="15.75">
      <c r="A84" s="69" t="s">
        <v>433</v>
      </c>
      <c r="B84" s="53" t="s">
        <v>169</v>
      </c>
      <c r="C84" s="53" t="s">
        <v>347</v>
      </c>
      <c r="D84" s="53"/>
      <c r="E84" s="53"/>
      <c r="F84" s="53"/>
      <c r="G84" s="54">
        <v>0.012233796296296296</v>
      </c>
      <c r="H84" s="53"/>
      <c r="I84" s="53"/>
      <c r="J84" s="53"/>
      <c r="K84" s="70">
        <f t="shared" si="7"/>
        <v>66.89</v>
      </c>
    </row>
    <row r="85" spans="1:11" ht="15.75">
      <c r="A85" s="69" t="s">
        <v>422</v>
      </c>
      <c r="B85" s="53" t="s">
        <v>207</v>
      </c>
      <c r="C85" s="53" t="s">
        <v>347</v>
      </c>
      <c r="D85" s="53"/>
      <c r="E85" s="53"/>
      <c r="F85" s="53"/>
      <c r="G85" s="54">
        <v>0.01283564814814815</v>
      </c>
      <c r="H85" s="53"/>
      <c r="I85" s="53"/>
      <c r="J85" s="53"/>
      <c r="K85" s="70">
        <f t="shared" si="7"/>
        <v>63.75</v>
      </c>
    </row>
    <row r="86" spans="1:11" ht="15.75">
      <c r="A86" s="69" t="s">
        <v>432</v>
      </c>
      <c r="B86" s="53" t="s">
        <v>169</v>
      </c>
      <c r="C86" s="53" t="s">
        <v>347</v>
      </c>
      <c r="D86" s="53"/>
      <c r="E86" s="53"/>
      <c r="F86" s="53"/>
      <c r="G86" s="54">
        <v>0.013599537037037037</v>
      </c>
      <c r="H86" s="53"/>
      <c r="I86" s="53"/>
      <c r="J86" s="53"/>
      <c r="K86" s="70">
        <f t="shared" si="7"/>
        <v>60.17</v>
      </c>
    </row>
    <row r="87" spans="1:11" ht="15.75">
      <c r="A87" s="69" t="s">
        <v>434</v>
      </c>
      <c r="B87" s="53" t="s">
        <v>169</v>
      </c>
      <c r="C87" s="53" t="s">
        <v>347</v>
      </c>
      <c r="D87" s="53"/>
      <c r="E87" s="53"/>
      <c r="F87" s="53"/>
      <c r="G87" s="54">
        <v>0.013599537037037037</v>
      </c>
      <c r="H87" s="53"/>
      <c r="I87" s="53"/>
      <c r="J87" s="53"/>
      <c r="K87" s="70">
        <f t="shared" si="7"/>
        <v>60.17</v>
      </c>
    </row>
    <row r="88" spans="1:11" ht="15.75">
      <c r="A88" s="69" t="s">
        <v>428</v>
      </c>
      <c r="B88" s="53" t="s">
        <v>363</v>
      </c>
      <c r="C88" s="53" t="s">
        <v>347</v>
      </c>
      <c r="D88" s="53"/>
      <c r="E88" s="53"/>
      <c r="F88" s="53"/>
      <c r="G88" s="54">
        <v>0.014178240740740741</v>
      </c>
      <c r="H88" s="53"/>
      <c r="I88" s="53"/>
      <c r="J88" s="53"/>
      <c r="K88" s="70">
        <f t="shared" si="7"/>
        <v>57.71</v>
      </c>
    </row>
    <row r="89" spans="1:11" ht="15.75">
      <c r="A89" s="69" t="s">
        <v>423</v>
      </c>
      <c r="B89" s="53" t="s">
        <v>207</v>
      </c>
      <c r="C89" s="53" t="s">
        <v>347</v>
      </c>
      <c r="D89" s="53"/>
      <c r="E89" s="53"/>
      <c r="F89" s="53"/>
      <c r="G89" s="54">
        <v>0.014317129629629631</v>
      </c>
      <c r="H89" s="53"/>
      <c r="I89" s="53"/>
      <c r="J89" s="53"/>
      <c r="K89" s="70">
        <f t="shared" si="7"/>
        <v>57.15</v>
      </c>
    </row>
    <row r="90" spans="1:11" ht="15.75">
      <c r="A90" s="69" t="s">
        <v>431</v>
      </c>
      <c r="B90" s="53" t="s">
        <v>171</v>
      </c>
      <c r="C90" s="53" t="s">
        <v>347</v>
      </c>
      <c r="D90" s="53"/>
      <c r="E90" s="53"/>
      <c r="F90" s="53"/>
      <c r="G90" s="54">
        <v>0.017395833333333336</v>
      </c>
      <c r="H90" s="53"/>
      <c r="I90" s="53"/>
      <c r="J90" s="53"/>
      <c r="K90" s="70">
        <f t="shared" si="7"/>
        <v>47.04</v>
      </c>
    </row>
    <row r="91" spans="1:11" ht="16.5" thickBot="1">
      <c r="A91" s="71" t="s">
        <v>225</v>
      </c>
      <c r="B91" s="72" t="s">
        <v>169</v>
      </c>
      <c r="C91" s="72" t="s">
        <v>347</v>
      </c>
      <c r="D91" s="72"/>
      <c r="E91" s="72"/>
      <c r="F91" s="72"/>
      <c r="G91" s="73">
        <v>0.020648148148148148</v>
      </c>
      <c r="H91" s="72"/>
      <c r="I91" s="72"/>
      <c r="J91" s="72"/>
      <c r="K91" s="74">
        <f t="shared" si="7"/>
        <v>39.63</v>
      </c>
    </row>
    <row r="92" spans="1:11" ht="15.75">
      <c r="A92" s="65" t="s">
        <v>252</v>
      </c>
      <c r="B92" s="66" t="s">
        <v>221</v>
      </c>
      <c r="C92" s="66" t="s">
        <v>341</v>
      </c>
      <c r="D92" s="66"/>
      <c r="E92" s="66"/>
      <c r="F92" s="66"/>
      <c r="G92" s="67">
        <v>0.008090277777777778</v>
      </c>
      <c r="H92" s="66"/>
      <c r="I92" s="66"/>
      <c r="J92" s="66"/>
      <c r="K92" s="68">
        <f aca="true" t="shared" si="8" ref="K92:K115">ROUND($G$92/G92*$H$2,2)</f>
        <v>100</v>
      </c>
    </row>
    <row r="93" spans="1:11" ht="15.75">
      <c r="A93" s="69" t="s">
        <v>208</v>
      </c>
      <c r="B93" s="53" t="s">
        <v>355</v>
      </c>
      <c r="C93" s="53" t="s">
        <v>341</v>
      </c>
      <c r="D93" s="53"/>
      <c r="E93" s="53"/>
      <c r="F93" s="53"/>
      <c r="G93" s="54">
        <v>0.008842592592592591</v>
      </c>
      <c r="H93" s="53"/>
      <c r="I93" s="53"/>
      <c r="J93" s="53"/>
      <c r="K93" s="70">
        <f t="shared" si="8"/>
        <v>91.49</v>
      </c>
    </row>
    <row r="94" spans="1:11" ht="15.75">
      <c r="A94" s="69" t="s">
        <v>436</v>
      </c>
      <c r="B94" s="53" t="s">
        <v>355</v>
      </c>
      <c r="C94" s="53" t="s">
        <v>341</v>
      </c>
      <c r="D94" s="53"/>
      <c r="E94" s="53"/>
      <c r="F94" s="53"/>
      <c r="G94" s="54">
        <v>0.009444444444444445</v>
      </c>
      <c r="H94" s="53"/>
      <c r="I94" s="53"/>
      <c r="J94" s="53"/>
      <c r="K94" s="70">
        <f t="shared" si="8"/>
        <v>85.66</v>
      </c>
    </row>
    <row r="95" spans="1:11" ht="15.75">
      <c r="A95" s="69" t="s">
        <v>3</v>
      </c>
      <c r="B95" s="53" t="s">
        <v>221</v>
      </c>
      <c r="C95" s="53" t="s">
        <v>341</v>
      </c>
      <c r="D95" s="53"/>
      <c r="E95" s="53"/>
      <c r="F95" s="53"/>
      <c r="G95" s="54">
        <v>0.00951388888888889</v>
      </c>
      <c r="H95" s="53"/>
      <c r="I95" s="53"/>
      <c r="J95" s="53"/>
      <c r="K95" s="70">
        <f t="shared" si="8"/>
        <v>85.04</v>
      </c>
    </row>
    <row r="96" spans="1:11" ht="15.75">
      <c r="A96" s="69" t="s">
        <v>315</v>
      </c>
      <c r="B96" s="53" t="s">
        <v>355</v>
      </c>
      <c r="C96" s="53" t="s">
        <v>341</v>
      </c>
      <c r="D96" s="53"/>
      <c r="E96" s="53"/>
      <c r="F96" s="53"/>
      <c r="G96" s="54">
        <v>0.010231481481481482</v>
      </c>
      <c r="H96" s="53"/>
      <c r="I96" s="53"/>
      <c r="J96" s="53"/>
      <c r="K96" s="70">
        <f t="shared" si="8"/>
        <v>79.07</v>
      </c>
    </row>
    <row r="97" spans="1:11" ht="15.75">
      <c r="A97" s="69" t="s">
        <v>314</v>
      </c>
      <c r="B97" s="53" t="s">
        <v>355</v>
      </c>
      <c r="C97" s="53" t="s">
        <v>341</v>
      </c>
      <c r="D97" s="53"/>
      <c r="E97" s="53"/>
      <c r="F97" s="53"/>
      <c r="G97" s="54">
        <v>0.011354166666666667</v>
      </c>
      <c r="H97" s="53"/>
      <c r="I97" s="53"/>
      <c r="J97" s="53"/>
      <c r="K97" s="70">
        <f t="shared" si="8"/>
        <v>71.25</v>
      </c>
    </row>
    <row r="98" spans="1:11" ht="15.75">
      <c r="A98" s="69" t="s">
        <v>261</v>
      </c>
      <c r="B98" s="53" t="s">
        <v>181</v>
      </c>
      <c r="C98" s="53" t="s">
        <v>341</v>
      </c>
      <c r="D98" s="53"/>
      <c r="E98" s="53"/>
      <c r="F98" s="53"/>
      <c r="G98" s="54">
        <v>0.011793981481481482</v>
      </c>
      <c r="H98" s="53"/>
      <c r="I98" s="53"/>
      <c r="J98" s="53"/>
      <c r="K98" s="70">
        <f t="shared" si="8"/>
        <v>68.6</v>
      </c>
    </row>
    <row r="99" spans="1:11" ht="15.75">
      <c r="A99" s="69" t="s">
        <v>206</v>
      </c>
      <c r="B99" s="53" t="s">
        <v>0</v>
      </c>
      <c r="C99" s="53" t="s">
        <v>341</v>
      </c>
      <c r="D99" s="53"/>
      <c r="E99" s="53"/>
      <c r="F99" s="53"/>
      <c r="G99" s="54">
        <v>0.01199074074074074</v>
      </c>
      <c r="H99" s="53"/>
      <c r="I99" s="53"/>
      <c r="J99" s="53"/>
      <c r="K99" s="70">
        <f t="shared" si="8"/>
        <v>67.47</v>
      </c>
    </row>
    <row r="100" spans="1:11" ht="15.75">
      <c r="A100" s="69" t="s">
        <v>231</v>
      </c>
      <c r="B100" s="53" t="s">
        <v>355</v>
      </c>
      <c r="C100" s="53" t="s">
        <v>341</v>
      </c>
      <c r="D100" s="53"/>
      <c r="E100" s="53"/>
      <c r="F100" s="53"/>
      <c r="G100" s="54">
        <v>0.012037037037037035</v>
      </c>
      <c r="H100" s="53"/>
      <c r="I100" s="53"/>
      <c r="J100" s="53"/>
      <c r="K100" s="70">
        <f t="shared" si="8"/>
        <v>67.21</v>
      </c>
    </row>
    <row r="101" spans="1:11" ht="15.75">
      <c r="A101" s="69" t="s">
        <v>218</v>
      </c>
      <c r="B101" s="53" t="s">
        <v>355</v>
      </c>
      <c r="C101" s="53" t="s">
        <v>341</v>
      </c>
      <c r="D101" s="53"/>
      <c r="E101" s="53"/>
      <c r="F101" s="53"/>
      <c r="G101" s="54">
        <v>0.012268518518518519</v>
      </c>
      <c r="H101" s="53"/>
      <c r="I101" s="53"/>
      <c r="J101" s="53"/>
      <c r="K101" s="70">
        <f t="shared" si="8"/>
        <v>65.94</v>
      </c>
    </row>
    <row r="102" spans="1:11" ht="15.75">
      <c r="A102" s="69" t="s">
        <v>316</v>
      </c>
      <c r="B102" s="53" t="s">
        <v>355</v>
      </c>
      <c r="C102" s="53" t="s">
        <v>341</v>
      </c>
      <c r="D102" s="53"/>
      <c r="E102" s="53"/>
      <c r="F102" s="53"/>
      <c r="G102" s="54">
        <v>0.012430555555555554</v>
      </c>
      <c r="H102" s="53"/>
      <c r="I102" s="53"/>
      <c r="J102" s="53"/>
      <c r="K102" s="70">
        <f t="shared" si="8"/>
        <v>65.08</v>
      </c>
    </row>
    <row r="103" spans="1:11" ht="15.75">
      <c r="A103" s="69" t="s">
        <v>1</v>
      </c>
      <c r="B103" s="53" t="s">
        <v>181</v>
      </c>
      <c r="C103" s="53" t="s">
        <v>341</v>
      </c>
      <c r="D103" s="53"/>
      <c r="E103" s="53"/>
      <c r="F103" s="53"/>
      <c r="G103" s="54">
        <v>0.01306712962962963</v>
      </c>
      <c r="H103" s="53"/>
      <c r="I103" s="53"/>
      <c r="J103" s="53"/>
      <c r="K103" s="70">
        <f t="shared" si="8"/>
        <v>61.91</v>
      </c>
    </row>
    <row r="104" spans="1:11" ht="15.75">
      <c r="A104" s="69" t="s">
        <v>435</v>
      </c>
      <c r="B104" s="53" t="s">
        <v>221</v>
      </c>
      <c r="C104" s="53" t="s">
        <v>341</v>
      </c>
      <c r="D104" s="53"/>
      <c r="E104" s="53"/>
      <c r="F104" s="53"/>
      <c r="G104" s="54">
        <v>0.013958333333333335</v>
      </c>
      <c r="H104" s="53"/>
      <c r="I104" s="53"/>
      <c r="J104" s="53"/>
      <c r="K104" s="70">
        <f t="shared" si="8"/>
        <v>57.96</v>
      </c>
    </row>
    <row r="105" spans="1:11" ht="15.75">
      <c r="A105" s="69" t="s">
        <v>440</v>
      </c>
      <c r="B105" s="53" t="s">
        <v>355</v>
      </c>
      <c r="C105" s="53" t="s">
        <v>341</v>
      </c>
      <c r="D105" s="53"/>
      <c r="E105" s="53"/>
      <c r="F105" s="53"/>
      <c r="G105" s="54">
        <v>0.014513888888888889</v>
      </c>
      <c r="H105" s="53"/>
      <c r="I105" s="53"/>
      <c r="J105" s="53"/>
      <c r="K105" s="70">
        <f t="shared" si="8"/>
        <v>55.74</v>
      </c>
    </row>
    <row r="106" spans="1:11" ht="15.75">
      <c r="A106" s="69" t="s">
        <v>257</v>
      </c>
      <c r="B106" s="53" t="s">
        <v>181</v>
      </c>
      <c r="C106" s="53" t="s">
        <v>341</v>
      </c>
      <c r="D106" s="53"/>
      <c r="E106" s="53"/>
      <c r="F106" s="53"/>
      <c r="G106" s="54">
        <v>0.014537037037037038</v>
      </c>
      <c r="H106" s="53"/>
      <c r="I106" s="53"/>
      <c r="J106" s="53"/>
      <c r="K106" s="70">
        <f t="shared" si="8"/>
        <v>55.65</v>
      </c>
    </row>
    <row r="107" spans="1:11" ht="15.75">
      <c r="A107" s="69" t="s">
        <v>439</v>
      </c>
      <c r="B107" s="53" t="s">
        <v>355</v>
      </c>
      <c r="C107" s="53" t="s">
        <v>341</v>
      </c>
      <c r="D107" s="53"/>
      <c r="E107" s="53"/>
      <c r="F107" s="53"/>
      <c r="G107" s="54">
        <v>0.015902777777777776</v>
      </c>
      <c r="H107" s="53"/>
      <c r="I107" s="53"/>
      <c r="J107" s="53"/>
      <c r="K107" s="70">
        <f t="shared" si="8"/>
        <v>50.87</v>
      </c>
    </row>
    <row r="108" spans="1:11" ht="15.75">
      <c r="A108" s="69" t="s">
        <v>441</v>
      </c>
      <c r="B108" s="53" t="s">
        <v>355</v>
      </c>
      <c r="C108" s="53" t="s">
        <v>341</v>
      </c>
      <c r="D108" s="53"/>
      <c r="E108" s="53"/>
      <c r="F108" s="53"/>
      <c r="G108" s="54">
        <v>0.015972222222222224</v>
      </c>
      <c r="H108" s="53"/>
      <c r="I108" s="53"/>
      <c r="J108" s="53"/>
      <c r="K108" s="70">
        <f t="shared" si="8"/>
        <v>50.65</v>
      </c>
    </row>
    <row r="109" spans="1:11" ht="15.75">
      <c r="A109" s="69" t="s">
        <v>258</v>
      </c>
      <c r="B109" s="53" t="s">
        <v>181</v>
      </c>
      <c r="C109" s="53" t="s">
        <v>341</v>
      </c>
      <c r="D109" s="53"/>
      <c r="E109" s="53"/>
      <c r="F109" s="53"/>
      <c r="G109" s="54">
        <v>0.016574074074074074</v>
      </c>
      <c r="H109" s="53"/>
      <c r="I109" s="53"/>
      <c r="J109" s="53"/>
      <c r="K109" s="70">
        <f t="shared" si="8"/>
        <v>48.81</v>
      </c>
    </row>
    <row r="110" spans="1:11" ht="15.75">
      <c r="A110" s="69" t="s">
        <v>438</v>
      </c>
      <c r="B110" s="53" t="s">
        <v>355</v>
      </c>
      <c r="C110" s="53" t="s">
        <v>341</v>
      </c>
      <c r="D110" s="53"/>
      <c r="E110" s="53"/>
      <c r="F110" s="53"/>
      <c r="G110" s="54">
        <v>0.017083333333333336</v>
      </c>
      <c r="H110" s="53"/>
      <c r="I110" s="53"/>
      <c r="J110" s="53"/>
      <c r="K110" s="70">
        <f t="shared" si="8"/>
        <v>47.36</v>
      </c>
    </row>
    <row r="111" spans="1:11" ht="15.75">
      <c r="A111" s="69" t="s">
        <v>443</v>
      </c>
      <c r="B111" s="53" t="s">
        <v>355</v>
      </c>
      <c r="C111" s="53" t="s">
        <v>341</v>
      </c>
      <c r="D111" s="53"/>
      <c r="E111" s="53"/>
      <c r="F111" s="53"/>
      <c r="G111" s="54">
        <v>0.017453703703703704</v>
      </c>
      <c r="H111" s="53"/>
      <c r="I111" s="53"/>
      <c r="J111" s="53"/>
      <c r="K111" s="70">
        <f t="shared" si="8"/>
        <v>46.35</v>
      </c>
    </row>
    <row r="112" spans="1:11" ht="15.75">
      <c r="A112" s="69" t="s">
        <v>348</v>
      </c>
      <c r="B112" s="53" t="s">
        <v>207</v>
      </c>
      <c r="C112" s="53" t="s">
        <v>341</v>
      </c>
      <c r="D112" s="53"/>
      <c r="E112" s="53"/>
      <c r="F112" s="53"/>
      <c r="G112" s="54">
        <v>0.01923611111111111</v>
      </c>
      <c r="H112" s="53"/>
      <c r="I112" s="53"/>
      <c r="J112" s="53"/>
      <c r="K112" s="70">
        <f t="shared" si="8"/>
        <v>42.06</v>
      </c>
    </row>
    <row r="113" spans="1:11" ht="15.75">
      <c r="A113" s="69" t="s">
        <v>437</v>
      </c>
      <c r="B113" s="53" t="s">
        <v>355</v>
      </c>
      <c r="C113" s="53" t="s">
        <v>341</v>
      </c>
      <c r="D113" s="53"/>
      <c r="E113" s="53"/>
      <c r="F113" s="53"/>
      <c r="G113" s="54">
        <v>0.019363425925925926</v>
      </c>
      <c r="H113" s="53"/>
      <c r="I113" s="53"/>
      <c r="J113" s="53"/>
      <c r="K113" s="70">
        <f t="shared" si="8"/>
        <v>41.78</v>
      </c>
    </row>
    <row r="114" spans="1:11" ht="15.75">
      <c r="A114" s="69" t="s">
        <v>442</v>
      </c>
      <c r="B114" s="53" t="s">
        <v>355</v>
      </c>
      <c r="C114" s="53" t="s">
        <v>341</v>
      </c>
      <c r="D114" s="53"/>
      <c r="E114" s="53"/>
      <c r="F114" s="53"/>
      <c r="G114" s="54">
        <v>0.020972222222222222</v>
      </c>
      <c r="H114" s="53"/>
      <c r="I114" s="53"/>
      <c r="J114" s="53"/>
      <c r="K114" s="70">
        <f t="shared" si="8"/>
        <v>38.58</v>
      </c>
    </row>
    <row r="115" spans="1:11" ht="16.5" thickBot="1">
      <c r="A115" s="71" t="s">
        <v>232</v>
      </c>
      <c r="B115" s="72" t="s">
        <v>355</v>
      </c>
      <c r="C115" s="72" t="s">
        <v>341</v>
      </c>
      <c r="D115" s="72"/>
      <c r="E115" s="72"/>
      <c r="F115" s="72"/>
      <c r="G115" s="73">
        <v>0.021099537037037038</v>
      </c>
      <c r="H115" s="72"/>
      <c r="I115" s="72"/>
      <c r="J115" s="72"/>
      <c r="K115" s="74">
        <f t="shared" si="8"/>
        <v>38.34</v>
      </c>
    </row>
    <row r="116" spans="1:11" ht="15.75">
      <c r="A116" s="65" t="s">
        <v>445</v>
      </c>
      <c r="B116" s="66" t="s">
        <v>363</v>
      </c>
      <c r="C116" s="66" t="s">
        <v>343</v>
      </c>
      <c r="D116" s="66"/>
      <c r="E116" s="66"/>
      <c r="F116" s="66"/>
      <c r="G116" s="67">
        <v>0.013020833333333334</v>
      </c>
      <c r="H116" s="66"/>
      <c r="I116" s="66"/>
      <c r="J116" s="66"/>
      <c r="K116" s="68">
        <f aca="true" t="shared" si="9" ref="K116:K129">ROUND($G$116/G116*$H$2,2)</f>
        <v>100</v>
      </c>
    </row>
    <row r="117" spans="1:11" ht="15.75">
      <c r="A117" s="69" t="s">
        <v>250</v>
      </c>
      <c r="B117" s="53" t="s">
        <v>0</v>
      </c>
      <c r="C117" s="53" t="s">
        <v>343</v>
      </c>
      <c r="D117" s="53"/>
      <c r="E117" s="53"/>
      <c r="F117" s="53"/>
      <c r="G117" s="54">
        <v>0.015416666666666667</v>
      </c>
      <c r="H117" s="53"/>
      <c r="I117" s="53"/>
      <c r="J117" s="53"/>
      <c r="K117" s="70">
        <f t="shared" si="9"/>
        <v>84.46</v>
      </c>
    </row>
    <row r="118" spans="1:11" ht="15.75">
      <c r="A118" s="69" t="s">
        <v>254</v>
      </c>
      <c r="B118" s="53" t="s">
        <v>355</v>
      </c>
      <c r="C118" s="53" t="s">
        <v>343</v>
      </c>
      <c r="D118" s="53"/>
      <c r="E118" s="53"/>
      <c r="F118" s="53"/>
      <c r="G118" s="54">
        <v>0.015671296296296298</v>
      </c>
      <c r="H118" s="53"/>
      <c r="I118" s="53"/>
      <c r="J118" s="53"/>
      <c r="K118" s="70">
        <f t="shared" si="9"/>
        <v>83.09</v>
      </c>
    </row>
    <row r="119" spans="1:11" ht="15.75">
      <c r="A119" s="69" t="s">
        <v>323</v>
      </c>
      <c r="B119" s="53" t="s">
        <v>181</v>
      </c>
      <c r="C119" s="53" t="s">
        <v>343</v>
      </c>
      <c r="D119" s="53"/>
      <c r="E119" s="53"/>
      <c r="F119" s="53"/>
      <c r="G119" s="54">
        <v>0.016979166666666667</v>
      </c>
      <c r="H119" s="53"/>
      <c r="I119" s="53"/>
      <c r="J119" s="53"/>
      <c r="K119" s="70">
        <f t="shared" si="9"/>
        <v>76.69</v>
      </c>
    </row>
    <row r="120" spans="1:11" ht="15.75">
      <c r="A120" s="69" t="s">
        <v>251</v>
      </c>
      <c r="B120" s="53" t="s">
        <v>355</v>
      </c>
      <c r="C120" s="53" t="s">
        <v>343</v>
      </c>
      <c r="D120" s="53"/>
      <c r="E120" s="53"/>
      <c r="F120" s="53"/>
      <c r="G120" s="54">
        <v>0.017152777777777777</v>
      </c>
      <c r="H120" s="53"/>
      <c r="I120" s="53"/>
      <c r="J120" s="53"/>
      <c r="K120" s="70">
        <f t="shared" si="9"/>
        <v>75.91</v>
      </c>
    </row>
    <row r="121" spans="1:11" ht="15.75">
      <c r="A121" s="69" t="s">
        <v>274</v>
      </c>
      <c r="B121" s="53" t="s">
        <v>181</v>
      </c>
      <c r="C121" s="53" t="s">
        <v>343</v>
      </c>
      <c r="D121" s="53"/>
      <c r="E121" s="53"/>
      <c r="F121" s="53"/>
      <c r="G121" s="54">
        <v>0.01761574074074074</v>
      </c>
      <c r="H121" s="53"/>
      <c r="I121" s="53"/>
      <c r="J121" s="53"/>
      <c r="K121" s="70">
        <f t="shared" si="9"/>
        <v>73.92</v>
      </c>
    </row>
    <row r="122" spans="1:11" ht="15.75">
      <c r="A122" s="69" t="s">
        <v>4</v>
      </c>
      <c r="B122" s="53" t="s">
        <v>0</v>
      </c>
      <c r="C122" s="53" t="s">
        <v>343</v>
      </c>
      <c r="D122" s="53"/>
      <c r="E122" s="53"/>
      <c r="F122" s="53"/>
      <c r="G122" s="54">
        <v>0.017638888888888888</v>
      </c>
      <c r="H122" s="53"/>
      <c r="I122" s="53"/>
      <c r="J122" s="53"/>
      <c r="K122" s="70">
        <f t="shared" si="9"/>
        <v>73.82</v>
      </c>
    </row>
    <row r="123" spans="1:11" ht="15.75">
      <c r="A123" s="69" t="s">
        <v>447</v>
      </c>
      <c r="B123" s="53" t="s">
        <v>0</v>
      </c>
      <c r="C123" s="53" t="s">
        <v>343</v>
      </c>
      <c r="D123" s="53"/>
      <c r="E123" s="53"/>
      <c r="F123" s="53"/>
      <c r="G123" s="54">
        <v>0.018657407407407407</v>
      </c>
      <c r="H123" s="53"/>
      <c r="I123" s="53"/>
      <c r="J123" s="53"/>
      <c r="K123" s="70">
        <f t="shared" si="9"/>
        <v>69.79</v>
      </c>
    </row>
    <row r="124" spans="1:11" ht="15.75">
      <c r="A124" s="69" t="s">
        <v>260</v>
      </c>
      <c r="B124" s="53" t="s">
        <v>355</v>
      </c>
      <c r="C124" s="53" t="s">
        <v>343</v>
      </c>
      <c r="D124" s="53"/>
      <c r="E124" s="53"/>
      <c r="F124" s="53"/>
      <c r="G124" s="54">
        <v>0.01958333333333333</v>
      </c>
      <c r="H124" s="53"/>
      <c r="I124" s="53"/>
      <c r="J124" s="53"/>
      <c r="K124" s="70">
        <f t="shared" si="9"/>
        <v>66.49</v>
      </c>
    </row>
    <row r="125" spans="1:11" ht="15.75">
      <c r="A125" s="69" t="s">
        <v>253</v>
      </c>
      <c r="B125" s="53" t="s">
        <v>181</v>
      </c>
      <c r="C125" s="53" t="s">
        <v>343</v>
      </c>
      <c r="D125" s="53"/>
      <c r="E125" s="53"/>
      <c r="F125" s="53"/>
      <c r="G125" s="54">
        <v>0.020625</v>
      </c>
      <c r="H125" s="53"/>
      <c r="I125" s="53"/>
      <c r="J125" s="53"/>
      <c r="K125" s="70">
        <f t="shared" si="9"/>
        <v>63.13</v>
      </c>
    </row>
    <row r="126" spans="1:11" ht="15.75">
      <c r="A126" s="69" t="s">
        <v>444</v>
      </c>
      <c r="B126" s="53" t="s">
        <v>363</v>
      </c>
      <c r="C126" s="53" t="s">
        <v>343</v>
      </c>
      <c r="D126" s="53"/>
      <c r="E126" s="53"/>
      <c r="F126" s="53"/>
      <c r="G126" s="54">
        <v>0.02152777777777778</v>
      </c>
      <c r="H126" s="53"/>
      <c r="I126" s="53"/>
      <c r="J126" s="53"/>
      <c r="K126" s="70">
        <f t="shared" si="9"/>
        <v>60.48</v>
      </c>
    </row>
    <row r="127" spans="1:11" ht="15.75">
      <c r="A127" s="69" t="s">
        <v>446</v>
      </c>
      <c r="B127" s="53" t="s">
        <v>355</v>
      </c>
      <c r="C127" s="53" t="s">
        <v>343</v>
      </c>
      <c r="D127" s="53"/>
      <c r="E127" s="53"/>
      <c r="F127" s="53"/>
      <c r="G127" s="54">
        <v>0.023750000000000004</v>
      </c>
      <c r="H127" s="53"/>
      <c r="I127" s="53"/>
      <c r="J127" s="53"/>
      <c r="K127" s="70">
        <f t="shared" si="9"/>
        <v>54.82</v>
      </c>
    </row>
    <row r="128" spans="1:11" ht="15.75">
      <c r="A128" s="69" t="s">
        <v>351</v>
      </c>
      <c r="B128" s="53" t="s">
        <v>355</v>
      </c>
      <c r="C128" s="53" t="s">
        <v>343</v>
      </c>
      <c r="D128" s="53"/>
      <c r="E128" s="53"/>
      <c r="F128" s="53"/>
      <c r="G128" s="54">
        <v>0.024166666666666666</v>
      </c>
      <c r="H128" s="53"/>
      <c r="I128" s="53"/>
      <c r="J128" s="53"/>
      <c r="K128" s="70">
        <f t="shared" si="9"/>
        <v>53.88</v>
      </c>
    </row>
    <row r="129" spans="1:11" ht="16.5" thickBot="1">
      <c r="A129" s="71" t="s">
        <v>448</v>
      </c>
      <c r="B129" s="72" t="s">
        <v>0</v>
      </c>
      <c r="C129" s="72" t="s">
        <v>343</v>
      </c>
      <c r="D129" s="72"/>
      <c r="E129" s="72"/>
      <c r="F129" s="72"/>
      <c r="G129" s="73">
        <v>0.024930555555555553</v>
      </c>
      <c r="H129" s="72"/>
      <c r="I129" s="72"/>
      <c r="J129" s="72"/>
      <c r="K129" s="74">
        <f t="shared" si="9"/>
        <v>52.23</v>
      </c>
    </row>
    <row r="130" spans="1:11" ht="15.75">
      <c r="A130" s="65" t="s">
        <v>286</v>
      </c>
      <c r="B130" s="66" t="s">
        <v>355</v>
      </c>
      <c r="C130" s="66" t="s">
        <v>345</v>
      </c>
      <c r="D130" s="66"/>
      <c r="E130" s="66"/>
      <c r="F130" s="66"/>
      <c r="G130" s="67">
        <v>0.027789351851851853</v>
      </c>
      <c r="H130" s="66"/>
      <c r="I130" s="66"/>
      <c r="J130" s="66"/>
      <c r="K130" s="68">
        <f aca="true" t="shared" si="10" ref="K130:K136">ROUND($G$130/G130*$H$2,2)</f>
        <v>100</v>
      </c>
    </row>
    <row r="131" spans="1:11" ht="15.75">
      <c r="A131" s="69" t="s">
        <v>285</v>
      </c>
      <c r="B131" s="53" t="s">
        <v>355</v>
      </c>
      <c r="C131" s="53" t="s">
        <v>345</v>
      </c>
      <c r="D131" s="53"/>
      <c r="E131" s="53"/>
      <c r="F131" s="53"/>
      <c r="G131" s="54">
        <v>0.02922453703703704</v>
      </c>
      <c r="H131" s="53"/>
      <c r="I131" s="53"/>
      <c r="J131" s="53"/>
      <c r="K131" s="70">
        <f t="shared" si="10"/>
        <v>95.09</v>
      </c>
    </row>
    <row r="132" spans="1:11" ht="15.75">
      <c r="A132" s="69" t="s">
        <v>322</v>
      </c>
      <c r="B132" s="53" t="s">
        <v>355</v>
      </c>
      <c r="C132" s="53" t="s">
        <v>345</v>
      </c>
      <c r="D132" s="53"/>
      <c r="E132" s="53"/>
      <c r="F132" s="53"/>
      <c r="G132" s="54">
        <v>0.03091435185185185</v>
      </c>
      <c r="H132" s="53"/>
      <c r="I132" s="53"/>
      <c r="J132" s="53"/>
      <c r="K132" s="70">
        <f t="shared" si="10"/>
        <v>89.89</v>
      </c>
    </row>
    <row r="133" spans="1:11" ht="15.75">
      <c r="A133" s="69" t="s">
        <v>6</v>
      </c>
      <c r="B133" s="53" t="s">
        <v>0</v>
      </c>
      <c r="C133" s="53" t="s">
        <v>345</v>
      </c>
      <c r="D133" s="53"/>
      <c r="E133" s="53"/>
      <c r="F133" s="53"/>
      <c r="G133" s="54">
        <v>0.03333333333333333</v>
      </c>
      <c r="H133" s="53"/>
      <c r="I133" s="53"/>
      <c r="J133" s="53"/>
      <c r="K133" s="70">
        <f t="shared" si="10"/>
        <v>83.37</v>
      </c>
    </row>
    <row r="134" spans="1:11" ht="15.75">
      <c r="A134" s="69" t="s">
        <v>450</v>
      </c>
      <c r="B134" s="53" t="s">
        <v>363</v>
      </c>
      <c r="C134" s="53" t="s">
        <v>345</v>
      </c>
      <c r="D134" s="53"/>
      <c r="E134" s="53"/>
      <c r="F134" s="53"/>
      <c r="G134" s="54">
        <v>0.03549768518518519</v>
      </c>
      <c r="H134" s="53"/>
      <c r="I134" s="53"/>
      <c r="J134" s="53"/>
      <c r="K134" s="70">
        <f t="shared" si="10"/>
        <v>78.28</v>
      </c>
    </row>
    <row r="135" spans="1:11" ht="15.75">
      <c r="A135" s="69" t="s">
        <v>451</v>
      </c>
      <c r="B135" s="53" t="s">
        <v>363</v>
      </c>
      <c r="C135" s="53" t="s">
        <v>345</v>
      </c>
      <c r="D135" s="53"/>
      <c r="E135" s="53"/>
      <c r="F135" s="53"/>
      <c r="G135" s="54">
        <v>0.03758101851851852</v>
      </c>
      <c r="H135" s="53"/>
      <c r="I135" s="53"/>
      <c r="J135" s="53"/>
      <c r="K135" s="70">
        <f t="shared" si="10"/>
        <v>73.95</v>
      </c>
    </row>
    <row r="136" spans="1:11" ht="16.5" thickBot="1">
      <c r="A136" s="71" t="s">
        <v>449</v>
      </c>
      <c r="B136" s="72" t="s">
        <v>363</v>
      </c>
      <c r="C136" s="72" t="s">
        <v>345</v>
      </c>
      <c r="D136" s="72"/>
      <c r="E136" s="72"/>
      <c r="F136" s="72"/>
      <c r="G136" s="73">
        <v>0.03893518518518519</v>
      </c>
      <c r="H136" s="72"/>
      <c r="I136" s="72"/>
      <c r="J136" s="72"/>
      <c r="K136" s="74">
        <f t="shared" si="10"/>
        <v>71.37</v>
      </c>
    </row>
    <row r="137" spans="1:11" ht="15.75">
      <c r="A137" s="65" t="s">
        <v>453</v>
      </c>
      <c r="B137" s="66" t="s">
        <v>359</v>
      </c>
      <c r="C137" s="66" t="s">
        <v>452</v>
      </c>
      <c r="D137" s="66"/>
      <c r="E137" s="66"/>
      <c r="F137" s="66"/>
      <c r="G137" s="67">
        <v>0.01857638888888889</v>
      </c>
      <c r="H137" s="66"/>
      <c r="I137" s="66"/>
      <c r="J137" s="66"/>
      <c r="K137" s="68">
        <f aca="true" t="shared" si="11" ref="K137:K144">ROUND($G$137/G137*$H$2,2)</f>
        <v>100</v>
      </c>
    </row>
    <row r="138" spans="1:11" ht="15.75">
      <c r="A138" s="69" t="s">
        <v>458</v>
      </c>
      <c r="B138" s="53" t="s">
        <v>360</v>
      </c>
      <c r="C138" s="53" t="s">
        <v>452</v>
      </c>
      <c r="D138" s="53"/>
      <c r="E138" s="53"/>
      <c r="F138" s="53"/>
      <c r="G138" s="54">
        <v>0.021203703703703707</v>
      </c>
      <c r="H138" s="53"/>
      <c r="I138" s="53"/>
      <c r="J138" s="53"/>
      <c r="K138" s="70">
        <f t="shared" si="11"/>
        <v>87.61</v>
      </c>
    </row>
    <row r="139" spans="1:11" ht="15.75">
      <c r="A139" s="69" t="s">
        <v>454</v>
      </c>
      <c r="B139" s="53" t="s">
        <v>357</v>
      </c>
      <c r="C139" s="53" t="s">
        <v>452</v>
      </c>
      <c r="D139" s="53"/>
      <c r="E139" s="53"/>
      <c r="F139" s="53"/>
      <c r="G139" s="54">
        <v>0.021840277777777778</v>
      </c>
      <c r="H139" s="53"/>
      <c r="I139" s="53"/>
      <c r="J139" s="53"/>
      <c r="K139" s="70">
        <f t="shared" si="11"/>
        <v>85.06</v>
      </c>
    </row>
    <row r="140" spans="1:11" ht="15.75">
      <c r="A140" s="69" t="s">
        <v>275</v>
      </c>
      <c r="B140" s="53" t="s">
        <v>360</v>
      </c>
      <c r="C140" s="53" t="s">
        <v>452</v>
      </c>
      <c r="D140" s="53"/>
      <c r="E140" s="53"/>
      <c r="F140" s="53"/>
      <c r="G140" s="54">
        <v>0.026111111111111113</v>
      </c>
      <c r="H140" s="53"/>
      <c r="I140" s="53"/>
      <c r="J140" s="53"/>
      <c r="K140" s="70">
        <f t="shared" si="11"/>
        <v>71.14</v>
      </c>
    </row>
    <row r="141" spans="1:11" ht="15.75">
      <c r="A141" s="69" t="s">
        <v>172</v>
      </c>
      <c r="B141" s="53" t="s">
        <v>173</v>
      </c>
      <c r="C141" s="53" t="s">
        <v>452</v>
      </c>
      <c r="D141" s="53"/>
      <c r="E141" s="53"/>
      <c r="F141" s="53"/>
      <c r="G141" s="54">
        <v>0.02809027777777778</v>
      </c>
      <c r="H141" s="53"/>
      <c r="I141" s="53"/>
      <c r="J141" s="53"/>
      <c r="K141" s="70">
        <f t="shared" si="11"/>
        <v>66.13</v>
      </c>
    </row>
    <row r="142" spans="1:11" ht="15.75">
      <c r="A142" s="69" t="s">
        <v>457</v>
      </c>
      <c r="B142" s="53" t="s">
        <v>169</v>
      </c>
      <c r="C142" s="53" t="s">
        <v>452</v>
      </c>
      <c r="D142" s="53"/>
      <c r="E142" s="53"/>
      <c r="F142" s="53"/>
      <c r="G142" s="54">
        <v>0.028749999999999998</v>
      </c>
      <c r="H142" s="53"/>
      <c r="I142" s="53"/>
      <c r="J142" s="53"/>
      <c r="K142" s="70">
        <f t="shared" si="11"/>
        <v>64.61</v>
      </c>
    </row>
    <row r="143" spans="1:11" ht="15.75">
      <c r="A143" s="69" t="s">
        <v>456</v>
      </c>
      <c r="B143" s="53" t="s">
        <v>171</v>
      </c>
      <c r="C143" s="53" t="s">
        <v>452</v>
      </c>
      <c r="D143" s="53"/>
      <c r="E143" s="53"/>
      <c r="F143" s="53"/>
      <c r="G143" s="54">
        <v>0.03078703703703704</v>
      </c>
      <c r="H143" s="53"/>
      <c r="I143" s="53"/>
      <c r="J143" s="53"/>
      <c r="K143" s="70">
        <f t="shared" si="11"/>
        <v>60.34</v>
      </c>
    </row>
    <row r="144" spans="1:11" ht="16.5" thickBot="1">
      <c r="A144" s="71" t="s">
        <v>455</v>
      </c>
      <c r="B144" s="72" t="s">
        <v>356</v>
      </c>
      <c r="C144" s="72" t="s">
        <v>452</v>
      </c>
      <c r="D144" s="72"/>
      <c r="E144" s="72"/>
      <c r="F144" s="72"/>
      <c r="G144" s="73">
        <v>0.041666666666666664</v>
      </c>
      <c r="H144" s="72"/>
      <c r="I144" s="72"/>
      <c r="J144" s="72"/>
      <c r="K144" s="74">
        <f t="shared" si="11"/>
        <v>44.58</v>
      </c>
    </row>
    <row r="145" spans="1:11" ht="15.75">
      <c r="A145" s="65" t="s">
        <v>464</v>
      </c>
      <c r="B145" s="66" t="s">
        <v>364</v>
      </c>
      <c r="C145" s="66" t="s">
        <v>459</v>
      </c>
      <c r="D145" s="66"/>
      <c r="E145" s="66"/>
      <c r="F145" s="66"/>
      <c r="G145" s="67">
        <v>0.017361111111111112</v>
      </c>
      <c r="H145" s="66"/>
      <c r="I145" s="66"/>
      <c r="J145" s="66"/>
      <c r="K145" s="68">
        <f aca="true" t="shared" si="12" ref="K145:K150">ROUND($G$145/G145*$H$2,2)</f>
        <v>100</v>
      </c>
    </row>
    <row r="146" spans="1:11" ht="15.75">
      <c r="A146" s="69" t="s">
        <v>465</v>
      </c>
      <c r="B146" s="53" t="s">
        <v>360</v>
      </c>
      <c r="C146" s="53" t="s">
        <v>459</v>
      </c>
      <c r="D146" s="53"/>
      <c r="E146" s="53"/>
      <c r="F146" s="53"/>
      <c r="G146" s="54">
        <v>0.019814814814814816</v>
      </c>
      <c r="H146" s="53"/>
      <c r="I146" s="53"/>
      <c r="J146" s="53"/>
      <c r="K146" s="70">
        <f t="shared" si="12"/>
        <v>87.62</v>
      </c>
    </row>
    <row r="147" spans="1:11" ht="15.75">
      <c r="A147" s="69" t="s">
        <v>463</v>
      </c>
      <c r="B147" s="53" t="s">
        <v>173</v>
      </c>
      <c r="C147" s="53" t="s">
        <v>459</v>
      </c>
      <c r="D147" s="53"/>
      <c r="E147" s="53"/>
      <c r="F147" s="53"/>
      <c r="G147" s="54">
        <v>0.02025462962962963</v>
      </c>
      <c r="H147" s="53"/>
      <c r="I147" s="53"/>
      <c r="J147" s="53"/>
      <c r="K147" s="70">
        <f t="shared" si="12"/>
        <v>85.71</v>
      </c>
    </row>
    <row r="148" spans="1:11" ht="15.75">
      <c r="A148" s="69" t="s">
        <v>462</v>
      </c>
      <c r="B148" s="53" t="s">
        <v>171</v>
      </c>
      <c r="C148" s="53" t="s">
        <v>459</v>
      </c>
      <c r="D148" s="53"/>
      <c r="E148" s="53"/>
      <c r="F148" s="53"/>
      <c r="G148" s="54">
        <v>0.02172453703703704</v>
      </c>
      <c r="H148" s="53"/>
      <c r="I148" s="53"/>
      <c r="J148" s="53"/>
      <c r="K148" s="70">
        <f t="shared" si="12"/>
        <v>79.91</v>
      </c>
    </row>
    <row r="149" spans="1:11" ht="15.75">
      <c r="A149" s="69" t="s">
        <v>461</v>
      </c>
      <c r="B149" s="53" t="s">
        <v>171</v>
      </c>
      <c r="C149" s="53" t="s">
        <v>459</v>
      </c>
      <c r="D149" s="53"/>
      <c r="E149" s="53"/>
      <c r="F149" s="53"/>
      <c r="G149" s="54">
        <v>0.023877314814814813</v>
      </c>
      <c r="H149" s="53"/>
      <c r="I149" s="53"/>
      <c r="J149" s="53"/>
      <c r="K149" s="70">
        <f t="shared" si="12"/>
        <v>72.71</v>
      </c>
    </row>
    <row r="150" spans="1:11" ht="16.5" thickBot="1">
      <c r="A150" s="71" t="s">
        <v>460</v>
      </c>
      <c r="B150" s="72" t="s">
        <v>354</v>
      </c>
      <c r="C150" s="72" t="s">
        <v>459</v>
      </c>
      <c r="D150" s="72"/>
      <c r="E150" s="72"/>
      <c r="F150" s="72"/>
      <c r="G150" s="73">
        <v>0.03912037037037037</v>
      </c>
      <c r="H150" s="72"/>
      <c r="I150" s="72"/>
      <c r="J150" s="72"/>
      <c r="K150" s="74">
        <f t="shared" si="12"/>
        <v>44.38</v>
      </c>
    </row>
    <row r="151" spans="1:11" ht="15.75">
      <c r="A151" s="65" t="s">
        <v>472</v>
      </c>
      <c r="B151" s="66" t="s">
        <v>358</v>
      </c>
      <c r="C151" s="66" t="s">
        <v>466</v>
      </c>
      <c r="D151" s="66"/>
      <c r="E151" s="66"/>
      <c r="F151" s="66"/>
      <c r="G151" s="67">
        <v>0.014537037037037038</v>
      </c>
      <c r="H151" s="66"/>
      <c r="I151" s="66"/>
      <c r="J151" s="66"/>
      <c r="K151" s="68">
        <f aca="true" t="shared" si="13" ref="K151:K157">ROUND($G$151/G151*$H$2,2)</f>
        <v>100</v>
      </c>
    </row>
    <row r="152" spans="1:11" ht="15.75">
      <c r="A152" s="69" t="s">
        <v>468</v>
      </c>
      <c r="B152" s="53" t="s">
        <v>171</v>
      </c>
      <c r="C152" s="53" t="s">
        <v>466</v>
      </c>
      <c r="D152" s="53"/>
      <c r="E152" s="53"/>
      <c r="F152" s="53"/>
      <c r="G152" s="54">
        <v>0.015000000000000001</v>
      </c>
      <c r="H152" s="53"/>
      <c r="I152" s="53"/>
      <c r="J152" s="53"/>
      <c r="K152" s="70">
        <f t="shared" si="13"/>
        <v>96.91</v>
      </c>
    </row>
    <row r="153" spans="1:11" ht="15.75">
      <c r="A153" s="69" t="s">
        <v>467</v>
      </c>
      <c r="B153" s="53" t="s">
        <v>361</v>
      </c>
      <c r="C153" s="53" t="s">
        <v>466</v>
      </c>
      <c r="D153" s="53"/>
      <c r="E153" s="53"/>
      <c r="F153" s="53"/>
      <c r="G153" s="54">
        <v>0.015277777777777777</v>
      </c>
      <c r="H153" s="53"/>
      <c r="I153" s="53"/>
      <c r="J153" s="53"/>
      <c r="K153" s="70">
        <f t="shared" si="13"/>
        <v>95.15</v>
      </c>
    </row>
    <row r="154" spans="1:11" ht="15.75">
      <c r="A154" s="69" t="s">
        <v>293</v>
      </c>
      <c r="B154" s="53" t="s">
        <v>221</v>
      </c>
      <c r="C154" s="53" t="s">
        <v>466</v>
      </c>
      <c r="D154" s="53"/>
      <c r="E154" s="53"/>
      <c r="F154" s="53"/>
      <c r="G154" s="54">
        <v>0.015405092592592593</v>
      </c>
      <c r="H154" s="53"/>
      <c r="I154" s="53"/>
      <c r="J154" s="53"/>
      <c r="K154" s="70">
        <f t="shared" si="13"/>
        <v>94.37</v>
      </c>
    </row>
    <row r="155" spans="1:11" ht="15.75">
      <c r="A155" s="69" t="s">
        <v>469</v>
      </c>
      <c r="B155" s="53" t="s">
        <v>169</v>
      </c>
      <c r="C155" s="53" t="s">
        <v>466</v>
      </c>
      <c r="D155" s="53"/>
      <c r="E155" s="53"/>
      <c r="F155" s="53"/>
      <c r="G155" s="54">
        <v>0.019560185185185184</v>
      </c>
      <c r="H155" s="53"/>
      <c r="I155" s="53"/>
      <c r="J155" s="53"/>
      <c r="K155" s="70">
        <f t="shared" si="13"/>
        <v>74.32</v>
      </c>
    </row>
    <row r="156" spans="1:11" ht="15.75">
      <c r="A156" s="69" t="s">
        <v>471</v>
      </c>
      <c r="B156" s="53" t="s">
        <v>358</v>
      </c>
      <c r="C156" s="53" t="s">
        <v>466</v>
      </c>
      <c r="D156" s="53"/>
      <c r="E156" s="53"/>
      <c r="F156" s="53"/>
      <c r="G156" s="54">
        <v>0.025092592592592593</v>
      </c>
      <c r="H156" s="53"/>
      <c r="I156" s="53"/>
      <c r="J156" s="53"/>
      <c r="K156" s="70">
        <f t="shared" si="13"/>
        <v>57.93</v>
      </c>
    </row>
    <row r="157" spans="1:11" ht="16.5" thickBot="1">
      <c r="A157" s="71" t="s">
        <v>470</v>
      </c>
      <c r="B157" s="72" t="s">
        <v>173</v>
      </c>
      <c r="C157" s="72" t="s">
        <v>466</v>
      </c>
      <c r="D157" s="72"/>
      <c r="E157" s="72"/>
      <c r="F157" s="72"/>
      <c r="G157" s="73">
        <v>0.038807870370370375</v>
      </c>
      <c r="H157" s="72"/>
      <c r="I157" s="72"/>
      <c r="J157" s="72"/>
      <c r="K157" s="74">
        <f t="shared" si="13"/>
        <v>37.46</v>
      </c>
    </row>
    <row r="158" spans="1:11" ht="15.75">
      <c r="A158" s="65" t="s">
        <v>178</v>
      </c>
      <c r="B158" s="66" t="s">
        <v>169</v>
      </c>
      <c r="C158" s="75" t="s">
        <v>480</v>
      </c>
      <c r="D158" s="66"/>
      <c r="E158" s="66"/>
      <c r="F158" s="66"/>
      <c r="G158" s="67">
        <v>0.016238425925925924</v>
      </c>
      <c r="H158" s="66"/>
      <c r="I158" s="66"/>
      <c r="J158" s="66"/>
      <c r="K158" s="68">
        <f aca="true" t="shared" si="14" ref="K158:K173">ROUND($G$158/G158*$H$2,2)</f>
        <v>100</v>
      </c>
    </row>
    <row r="159" spans="1:11" ht="15.75">
      <c r="A159" s="69" t="s">
        <v>332</v>
      </c>
      <c r="B159" s="53" t="s">
        <v>169</v>
      </c>
      <c r="C159" s="55" t="s">
        <v>480</v>
      </c>
      <c r="D159" s="53"/>
      <c r="E159" s="53"/>
      <c r="F159" s="53"/>
      <c r="G159" s="54">
        <v>0.017731481481481483</v>
      </c>
      <c r="H159" s="53"/>
      <c r="I159" s="53"/>
      <c r="J159" s="53"/>
      <c r="K159" s="70">
        <f t="shared" si="14"/>
        <v>91.58</v>
      </c>
    </row>
    <row r="160" spans="1:11" ht="15.75">
      <c r="A160" s="69" t="s">
        <v>292</v>
      </c>
      <c r="B160" s="53" t="s">
        <v>361</v>
      </c>
      <c r="C160" s="55" t="s">
        <v>480</v>
      </c>
      <c r="D160" s="53"/>
      <c r="E160" s="53"/>
      <c r="F160" s="53"/>
      <c r="G160" s="54">
        <v>0.01800925925925926</v>
      </c>
      <c r="H160" s="53"/>
      <c r="I160" s="53"/>
      <c r="J160" s="53"/>
      <c r="K160" s="70">
        <f t="shared" si="14"/>
        <v>90.17</v>
      </c>
    </row>
    <row r="161" spans="1:11" ht="15.75">
      <c r="A161" s="69" t="s">
        <v>479</v>
      </c>
      <c r="B161" s="53" t="s">
        <v>363</v>
      </c>
      <c r="C161" s="55" t="s">
        <v>480</v>
      </c>
      <c r="D161" s="53"/>
      <c r="E161" s="53"/>
      <c r="F161" s="53"/>
      <c r="G161" s="54">
        <v>0.019872685185185184</v>
      </c>
      <c r="H161" s="53"/>
      <c r="I161" s="53"/>
      <c r="J161" s="53"/>
      <c r="K161" s="70">
        <f t="shared" si="14"/>
        <v>81.71</v>
      </c>
    </row>
    <row r="162" spans="1:11" ht="15.75">
      <c r="A162" s="69" t="s">
        <v>168</v>
      </c>
      <c r="B162" s="53" t="s">
        <v>169</v>
      </c>
      <c r="C162" s="55" t="s">
        <v>480</v>
      </c>
      <c r="D162" s="53"/>
      <c r="E162" s="53"/>
      <c r="F162" s="53"/>
      <c r="G162" s="54">
        <v>0.02008101851851852</v>
      </c>
      <c r="H162" s="53"/>
      <c r="I162" s="53"/>
      <c r="J162" s="53"/>
      <c r="K162" s="70">
        <f t="shared" si="14"/>
        <v>80.86</v>
      </c>
    </row>
    <row r="163" spans="1:11" ht="15.75">
      <c r="A163" s="69" t="s">
        <v>299</v>
      </c>
      <c r="B163" s="53" t="s">
        <v>169</v>
      </c>
      <c r="C163" s="55" t="s">
        <v>480</v>
      </c>
      <c r="D163" s="53"/>
      <c r="E163" s="53"/>
      <c r="F163" s="53"/>
      <c r="G163" s="54">
        <v>0.021377314814814818</v>
      </c>
      <c r="H163" s="53"/>
      <c r="I163" s="53"/>
      <c r="J163" s="53"/>
      <c r="K163" s="70">
        <f t="shared" si="14"/>
        <v>75.96</v>
      </c>
    </row>
    <row r="164" spans="1:11" ht="15.75">
      <c r="A164" s="69" t="s">
        <v>339</v>
      </c>
      <c r="B164" s="53" t="s">
        <v>173</v>
      </c>
      <c r="C164" s="55" t="s">
        <v>480</v>
      </c>
      <c r="D164" s="53"/>
      <c r="E164" s="53"/>
      <c r="F164" s="53"/>
      <c r="G164" s="54">
        <v>0.023206018518518515</v>
      </c>
      <c r="H164" s="53"/>
      <c r="I164" s="53"/>
      <c r="J164" s="53"/>
      <c r="K164" s="70">
        <f t="shared" si="14"/>
        <v>69.98</v>
      </c>
    </row>
    <row r="165" spans="1:11" ht="15.75">
      <c r="A165" s="69" t="s">
        <v>331</v>
      </c>
      <c r="B165" s="53" t="s">
        <v>169</v>
      </c>
      <c r="C165" s="55" t="s">
        <v>480</v>
      </c>
      <c r="D165" s="53"/>
      <c r="E165" s="53"/>
      <c r="F165" s="53"/>
      <c r="G165" s="54">
        <v>0.023414351851851853</v>
      </c>
      <c r="H165" s="53"/>
      <c r="I165" s="53"/>
      <c r="J165" s="53"/>
      <c r="K165" s="70">
        <f t="shared" si="14"/>
        <v>69.35</v>
      </c>
    </row>
    <row r="166" spans="1:11" ht="15.75">
      <c r="A166" s="69" t="s">
        <v>475</v>
      </c>
      <c r="B166" s="53" t="s">
        <v>363</v>
      </c>
      <c r="C166" s="55" t="s">
        <v>480</v>
      </c>
      <c r="D166" s="53"/>
      <c r="E166" s="53"/>
      <c r="F166" s="53"/>
      <c r="G166" s="54">
        <v>0.02829861111111111</v>
      </c>
      <c r="H166" s="53"/>
      <c r="I166" s="53"/>
      <c r="J166" s="53"/>
      <c r="K166" s="70">
        <f t="shared" si="14"/>
        <v>57.38</v>
      </c>
    </row>
    <row r="167" spans="1:11" ht="15.75">
      <c r="A167" s="69" t="s">
        <v>478</v>
      </c>
      <c r="B167" s="53" t="s">
        <v>171</v>
      </c>
      <c r="C167" s="55" t="s">
        <v>480</v>
      </c>
      <c r="D167" s="53"/>
      <c r="E167" s="53"/>
      <c r="F167" s="53"/>
      <c r="G167" s="54">
        <v>0.03159722222222222</v>
      </c>
      <c r="H167" s="53"/>
      <c r="I167" s="53"/>
      <c r="J167" s="53"/>
      <c r="K167" s="70">
        <f t="shared" si="14"/>
        <v>51.39</v>
      </c>
    </row>
    <row r="168" spans="1:11" ht="15.75">
      <c r="A168" s="69" t="s">
        <v>340</v>
      </c>
      <c r="B168" s="53" t="s">
        <v>365</v>
      </c>
      <c r="C168" s="55" t="s">
        <v>480</v>
      </c>
      <c r="D168" s="53"/>
      <c r="E168" s="53"/>
      <c r="F168" s="53"/>
      <c r="G168" s="54">
        <v>0.03333333333333333</v>
      </c>
      <c r="H168" s="53"/>
      <c r="I168" s="53"/>
      <c r="J168" s="53"/>
      <c r="K168" s="70">
        <f t="shared" si="14"/>
        <v>48.72</v>
      </c>
    </row>
    <row r="169" spans="1:11" ht="15.75">
      <c r="A169" s="69" t="s">
        <v>474</v>
      </c>
      <c r="B169" s="53" t="s">
        <v>363</v>
      </c>
      <c r="C169" s="55" t="s">
        <v>480</v>
      </c>
      <c r="D169" s="53"/>
      <c r="E169" s="53"/>
      <c r="F169" s="53"/>
      <c r="G169" s="54">
        <v>0.03351851851851852</v>
      </c>
      <c r="H169" s="53"/>
      <c r="I169" s="53"/>
      <c r="J169" s="53"/>
      <c r="K169" s="70">
        <f t="shared" si="14"/>
        <v>48.45</v>
      </c>
    </row>
    <row r="170" spans="1:11" ht="15.75">
      <c r="A170" s="69" t="s">
        <v>477</v>
      </c>
      <c r="B170" s="53" t="s">
        <v>175</v>
      </c>
      <c r="C170" s="55" t="s">
        <v>480</v>
      </c>
      <c r="D170" s="53"/>
      <c r="E170" s="53"/>
      <c r="F170" s="53"/>
      <c r="G170" s="54">
        <v>0.03542824074074074</v>
      </c>
      <c r="H170" s="53"/>
      <c r="I170" s="53"/>
      <c r="J170" s="53"/>
      <c r="K170" s="70">
        <f t="shared" si="14"/>
        <v>45.83</v>
      </c>
    </row>
    <row r="171" spans="1:11" ht="15.75">
      <c r="A171" s="69" t="s">
        <v>476</v>
      </c>
      <c r="B171" s="53" t="s">
        <v>175</v>
      </c>
      <c r="C171" s="55" t="s">
        <v>480</v>
      </c>
      <c r="D171" s="53"/>
      <c r="E171" s="53"/>
      <c r="F171" s="53"/>
      <c r="G171" s="54">
        <v>0.043773148148148144</v>
      </c>
      <c r="H171" s="53"/>
      <c r="I171" s="53"/>
      <c r="J171" s="53"/>
      <c r="K171" s="70">
        <f t="shared" si="14"/>
        <v>37.1</v>
      </c>
    </row>
    <row r="172" spans="1:11" ht="15.75">
      <c r="A172" s="69" t="s">
        <v>473</v>
      </c>
      <c r="B172" s="53" t="s">
        <v>363</v>
      </c>
      <c r="C172" s="55" t="s">
        <v>480</v>
      </c>
      <c r="D172" s="53"/>
      <c r="E172" s="53"/>
      <c r="F172" s="53"/>
      <c r="G172" s="54">
        <v>0.048263888888888884</v>
      </c>
      <c r="H172" s="53"/>
      <c r="I172" s="53"/>
      <c r="J172" s="53"/>
      <c r="K172" s="70">
        <f t="shared" si="14"/>
        <v>33.65</v>
      </c>
    </row>
    <row r="173" spans="1:11" ht="16.5" thickBot="1">
      <c r="A173" s="71" t="s">
        <v>168</v>
      </c>
      <c r="B173" s="72" t="s">
        <v>169</v>
      </c>
      <c r="C173" s="76" t="s">
        <v>480</v>
      </c>
      <c r="D173" s="72"/>
      <c r="E173" s="72"/>
      <c r="F173" s="72"/>
      <c r="G173" s="73">
        <v>0.02008101851851852</v>
      </c>
      <c r="H173" s="72"/>
      <c r="I173" s="72"/>
      <c r="J173" s="72"/>
      <c r="K173" s="74">
        <f t="shared" si="14"/>
        <v>80.86</v>
      </c>
    </row>
  </sheetData>
  <sheetProtection/>
  <autoFilter ref="A3:K110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pane ySplit="2" topLeftCell="A147" activePane="bottomLeft" state="frozen"/>
      <selection pane="topLeft" activeCell="A1" sqref="A1"/>
      <selection pane="bottomLeft" activeCell="A156" sqref="A156"/>
    </sheetView>
  </sheetViews>
  <sheetFormatPr defaultColWidth="9.00390625" defaultRowHeight="15.75"/>
  <cols>
    <col min="1" max="1" width="22.875" style="0" customWidth="1"/>
    <col min="2" max="2" width="25.75390625" style="0" customWidth="1"/>
    <col min="3" max="3" width="11.50390625" style="0" customWidth="1"/>
    <col min="4" max="5" width="3.25390625" style="0" hidden="1" customWidth="1"/>
    <col min="6" max="6" width="6.875" style="0" hidden="1" customWidth="1"/>
    <col min="8" max="8" width="5.25390625" style="0" hidden="1" customWidth="1"/>
    <col min="9" max="10" width="2.125" style="0" hidden="1" customWidth="1"/>
  </cols>
  <sheetData>
    <row r="1" spans="1:11" ht="18.75">
      <c r="A1" s="139" t="s">
        <v>484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="28" customFormat="1" ht="15.75" customHeight="1" thickBot="1">
      <c r="H2" s="50">
        <v>100</v>
      </c>
    </row>
    <row r="3" spans="1:11" s="28" customFormat="1" ht="13.5" thickBot="1">
      <c r="A3" s="78" t="s">
        <v>160</v>
      </c>
      <c r="B3" s="79" t="s">
        <v>161</v>
      </c>
      <c r="C3" s="80" t="s">
        <v>204</v>
      </c>
      <c r="D3" s="81" t="s">
        <v>162</v>
      </c>
      <c r="E3" s="82" t="s">
        <v>163</v>
      </c>
      <c r="F3" s="82" t="s">
        <v>183</v>
      </c>
      <c r="G3" s="82" t="s">
        <v>205</v>
      </c>
      <c r="H3" s="81"/>
      <c r="I3" s="80"/>
      <c r="J3" s="80"/>
      <c r="K3" s="83" t="s">
        <v>483</v>
      </c>
    </row>
    <row r="4" spans="1:11" ht="15.75">
      <c r="A4" s="65" t="s">
        <v>370</v>
      </c>
      <c r="B4" s="66" t="s">
        <v>0</v>
      </c>
      <c r="C4" s="66" t="s">
        <v>485</v>
      </c>
      <c r="D4" s="66"/>
      <c r="E4" s="66"/>
      <c r="F4" s="66"/>
      <c r="G4" s="67">
        <v>0.005162037037037037</v>
      </c>
      <c r="H4" s="66"/>
      <c r="I4" s="66"/>
      <c r="J4" s="66"/>
      <c r="K4" s="68">
        <f>ROUND($G$4/G4*$H$2,2)</f>
        <v>100</v>
      </c>
    </row>
    <row r="5" spans="1:11" ht="15.75">
      <c r="A5" s="69" t="s">
        <v>369</v>
      </c>
      <c r="B5" s="53" t="s">
        <v>0</v>
      </c>
      <c r="C5" s="53" t="s">
        <v>485</v>
      </c>
      <c r="D5" s="53"/>
      <c r="E5" s="53"/>
      <c r="F5" s="53"/>
      <c r="G5" s="54">
        <v>0.0067708333333333336</v>
      </c>
      <c r="H5" s="53"/>
      <c r="I5" s="53"/>
      <c r="J5" s="53"/>
      <c r="K5" s="70">
        <f>ROUND($G$4/G5*$H$2,2)</f>
        <v>76.24</v>
      </c>
    </row>
    <row r="6" spans="1:11" ht="15.75">
      <c r="A6" s="69" t="s">
        <v>373</v>
      </c>
      <c r="B6" s="53" t="s">
        <v>0</v>
      </c>
      <c r="C6" s="53" t="s">
        <v>485</v>
      </c>
      <c r="D6" s="53"/>
      <c r="E6" s="53"/>
      <c r="F6" s="53"/>
      <c r="G6" s="54">
        <v>0.0067708333333333336</v>
      </c>
      <c r="H6" s="53"/>
      <c r="I6" s="53"/>
      <c r="J6" s="53"/>
      <c r="K6" s="70">
        <f aca="true" t="shared" si="0" ref="K6:K12">ROUND($G$4/G6*$H$2,2)</f>
        <v>76.24</v>
      </c>
    </row>
    <row r="7" spans="1:11" ht="15.75">
      <c r="A7" s="69" t="s">
        <v>372</v>
      </c>
      <c r="B7" s="53" t="s">
        <v>0</v>
      </c>
      <c r="C7" s="53" t="s">
        <v>485</v>
      </c>
      <c r="D7" s="53"/>
      <c r="E7" s="53"/>
      <c r="F7" s="53"/>
      <c r="G7" s="54">
        <v>0.006817129629629629</v>
      </c>
      <c r="H7" s="53"/>
      <c r="I7" s="53"/>
      <c r="J7" s="53"/>
      <c r="K7" s="70">
        <f t="shared" si="0"/>
        <v>75.72</v>
      </c>
    </row>
    <row r="8" spans="1:11" ht="15.75">
      <c r="A8" s="69" t="s">
        <v>486</v>
      </c>
      <c r="B8" s="53" t="s">
        <v>355</v>
      </c>
      <c r="C8" s="53" t="s">
        <v>485</v>
      </c>
      <c r="D8" s="53"/>
      <c r="E8" s="53"/>
      <c r="F8" s="53"/>
      <c r="G8" s="54">
        <v>0.008402777777777778</v>
      </c>
      <c r="H8" s="53"/>
      <c r="I8" s="53"/>
      <c r="J8" s="53"/>
      <c r="K8" s="70">
        <f t="shared" si="0"/>
        <v>61.43</v>
      </c>
    </row>
    <row r="9" spans="1:11" ht="15.75">
      <c r="A9" s="69" t="s">
        <v>371</v>
      </c>
      <c r="B9" s="53" t="s">
        <v>0</v>
      </c>
      <c r="C9" s="53" t="s">
        <v>485</v>
      </c>
      <c r="D9" s="53"/>
      <c r="E9" s="53"/>
      <c r="F9" s="53"/>
      <c r="G9" s="54">
        <v>0.009363425925925926</v>
      </c>
      <c r="H9" s="53"/>
      <c r="I9" s="53"/>
      <c r="J9" s="53"/>
      <c r="K9" s="70">
        <f t="shared" si="0"/>
        <v>55.13</v>
      </c>
    </row>
    <row r="10" spans="1:11" ht="15.75">
      <c r="A10" s="69" t="s">
        <v>487</v>
      </c>
      <c r="B10" s="53" t="s">
        <v>181</v>
      </c>
      <c r="C10" s="53" t="s">
        <v>485</v>
      </c>
      <c r="D10" s="53"/>
      <c r="E10" s="53"/>
      <c r="F10" s="53"/>
      <c r="G10" s="54">
        <v>0.01017361111111111</v>
      </c>
      <c r="H10" s="53"/>
      <c r="I10" s="53"/>
      <c r="J10" s="53"/>
      <c r="K10" s="70">
        <f t="shared" si="0"/>
        <v>50.74</v>
      </c>
    </row>
    <row r="11" spans="1:11" ht="15.75">
      <c r="A11" s="69" t="s">
        <v>368</v>
      </c>
      <c r="B11" s="53" t="s">
        <v>181</v>
      </c>
      <c r="C11" s="53" t="s">
        <v>485</v>
      </c>
      <c r="D11" s="53"/>
      <c r="E11" s="53"/>
      <c r="F11" s="53"/>
      <c r="G11" s="54">
        <v>0.010949074074074075</v>
      </c>
      <c r="H11" s="53"/>
      <c r="I11" s="53"/>
      <c r="J11" s="53"/>
      <c r="K11" s="70">
        <f t="shared" si="0"/>
        <v>47.15</v>
      </c>
    </row>
    <row r="12" spans="1:11" ht="15.75">
      <c r="A12" s="69" t="s">
        <v>488</v>
      </c>
      <c r="B12" s="53" t="s">
        <v>181</v>
      </c>
      <c r="C12" s="53" t="s">
        <v>485</v>
      </c>
      <c r="D12" s="53"/>
      <c r="E12" s="53"/>
      <c r="F12" s="53"/>
      <c r="G12" s="54">
        <v>0.012291666666666666</v>
      </c>
      <c r="H12" s="53"/>
      <c r="I12" s="53"/>
      <c r="J12" s="53"/>
      <c r="K12" s="70">
        <f t="shared" si="0"/>
        <v>42</v>
      </c>
    </row>
    <row r="13" spans="1:11" ht="16.5" thickBot="1">
      <c r="A13" s="71" t="s">
        <v>489</v>
      </c>
      <c r="B13" s="72" t="s">
        <v>181</v>
      </c>
      <c r="C13" s="72" t="s">
        <v>485</v>
      </c>
      <c r="D13" s="72"/>
      <c r="E13" s="72"/>
      <c r="F13" s="72"/>
      <c r="G13" s="73">
        <v>0.014305555555555557</v>
      </c>
      <c r="H13" s="72"/>
      <c r="I13" s="72"/>
      <c r="J13" s="72"/>
      <c r="K13" s="74">
        <f>ROUND($G$4/G13*$H$2,2)</f>
        <v>36.08</v>
      </c>
    </row>
    <row r="14" spans="1:11" ht="15.75">
      <c r="A14" s="65" t="s">
        <v>385</v>
      </c>
      <c r="B14" s="66" t="s">
        <v>0</v>
      </c>
      <c r="C14" s="66" t="s">
        <v>349</v>
      </c>
      <c r="D14" s="66"/>
      <c r="E14" s="66"/>
      <c r="F14" s="66"/>
      <c r="G14" s="67">
        <v>0.0050810185185185186</v>
      </c>
      <c r="H14" s="66"/>
      <c r="I14" s="66"/>
      <c r="J14" s="66"/>
      <c r="K14" s="68">
        <f>ROUND($G$14/G14*$H$2,2)</f>
        <v>100</v>
      </c>
    </row>
    <row r="15" spans="1:11" ht="15.75">
      <c r="A15" s="69" t="s">
        <v>377</v>
      </c>
      <c r="B15" s="53" t="s">
        <v>355</v>
      </c>
      <c r="C15" s="53" t="s">
        <v>349</v>
      </c>
      <c r="D15" s="53"/>
      <c r="E15" s="53"/>
      <c r="F15" s="53"/>
      <c r="G15" s="54">
        <v>0.005787037037037038</v>
      </c>
      <c r="H15" s="53"/>
      <c r="I15" s="53"/>
      <c r="J15" s="53"/>
      <c r="K15" s="70">
        <f>ROUND($G$14/G15*$H$2,2)</f>
        <v>87.8</v>
      </c>
    </row>
    <row r="16" spans="1:11" ht="15.75">
      <c r="A16" s="69" t="s">
        <v>382</v>
      </c>
      <c r="B16" s="53" t="s">
        <v>355</v>
      </c>
      <c r="C16" s="53" t="s">
        <v>349</v>
      </c>
      <c r="D16" s="53"/>
      <c r="E16" s="53"/>
      <c r="F16" s="53"/>
      <c r="G16" s="54">
        <v>0.006377314814814815</v>
      </c>
      <c r="H16" s="53"/>
      <c r="I16" s="53"/>
      <c r="J16" s="53"/>
      <c r="K16" s="70">
        <f aca="true" t="shared" si="1" ref="K16:K28">ROUND($G$14/G16*$H$2,2)</f>
        <v>79.67</v>
      </c>
    </row>
    <row r="17" spans="1:11" ht="15.75">
      <c r="A17" s="69" t="s">
        <v>374</v>
      </c>
      <c r="B17" s="53" t="s">
        <v>181</v>
      </c>
      <c r="C17" s="53" t="s">
        <v>349</v>
      </c>
      <c r="D17" s="53"/>
      <c r="E17" s="53"/>
      <c r="F17" s="53"/>
      <c r="G17" s="54">
        <v>0.006493055555555555</v>
      </c>
      <c r="H17" s="53"/>
      <c r="I17" s="53"/>
      <c r="J17" s="53"/>
      <c r="K17" s="70">
        <f t="shared" si="1"/>
        <v>78.25</v>
      </c>
    </row>
    <row r="18" spans="1:11" ht="15.75">
      <c r="A18" s="69" t="s">
        <v>2</v>
      </c>
      <c r="B18" s="53" t="s">
        <v>181</v>
      </c>
      <c r="C18" s="53" t="s">
        <v>349</v>
      </c>
      <c r="D18" s="53"/>
      <c r="E18" s="53"/>
      <c r="F18" s="53"/>
      <c r="G18" s="54">
        <v>0.006539351851851852</v>
      </c>
      <c r="H18" s="53"/>
      <c r="I18" s="53"/>
      <c r="J18" s="53"/>
      <c r="K18" s="70">
        <f t="shared" si="1"/>
        <v>77.7</v>
      </c>
    </row>
    <row r="19" spans="1:11" ht="15.75">
      <c r="A19" s="69" t="s">
        <v>381</v>
      </c>
      <c r="B19" s="53" t="s">
        <v>356</v>
      </c>
      <c r="C19" s="53" t="s">
        <v>349</v>
      </c>
      <c r="D19" s="53"/>
      <c r="E19" s="53"/>
      <c r="F19" s="53"/>
      <c r="G19" s="54">
        <v>0.006944444444444444</v>
      </c>
      <c r="H19" s="53"/>
      <c r="I19" s="53"/>
      <c r="J19" s="53"/>
      <c r="K19" s="70">
        <f t="shared" si="1"/>
        <v>73.17</v>
      </c>
    </row>
    <row r="20" spans="1:11" ht="15.75">
      <c r="A20" s="69" t="s">
        <v>350</v>
      </c>
      <c r="B20" s="53" t="s">
        <v>355</v>
      </c>
      <c r="C20" s="53" t="s">
        <v>349</v>
      </c>
      <c r="D20" s="53"/>
      <c r="E20" s="53"/>
      <c r="F20" s="53"/>
      <c r="G20" s="54">
        <v>0.007314814814814815</v>
      </c>
      <c r="H20" s="53"/>
      <c r="I20" s="53"/>
      <c r="J20" s="53"/>
      <c r="K20" s="70">
        <f t="shared" si="1"/>
        <v>69.46</v>
      </c>
    </row>
    <row r="21" spans="1:11" ht="15.75">
      <c r="A21" s="69" t="s">
        <v>378</v>
      </c>
      <c r="B21" s="53" t="s">
        <v>355</v>
      </c>
      <c r="C21" s="53" t="s">
        <v>349</v>
      </c>
      <c r="D21" s="53"/>
      <c r="E21" s="53"/>
      <c r="F21" s="53"/>
      <c r="G21" s="54">
        <v>0.007604166666666666</v>
      </c>
      <c r="H21" s="53"/>
      <c r="I21" s="53"/>
      <c r="J21" s="53"/>
      <c r="K21" s="70">
        <f t="shared" si="1"/>
        <v>66.82</v>
      </c>
    </row>
    <row r="22" spans="1:11" ht="15.75">
      <c r="A22" s="69" t="s">
        <v>309</v>
      </c>
      <c r="B22" s="53" t="s">
        <v>355</v>
      </c>
      <c r="C22" s="53" t="s">
        <v>349</v>
      </c>
      <c r="D22" s="53"/>
      <c r="E22" s="53"/>
      <c r="F22" s="53"/>
      <c r="G22" s="54">
        <v>0.007650462962962963</v>
      </c>
      <c r="H22" s="53"/>
      <c r="I22" s="53"/>
      <c r="J22" s="53"/>
      <c r="K22" s="70">
        <f t="shared" si="1"/>
        <v>66.41</v>
      </c>
    </row>
    <row r="23" spans="1:11" ht="15.75">
      <c r="A23" s="69" t="s">
        <v>490</v>
      </c>
      <c r="B23" s="53" t="s">
        <v>181</v>
      </c>
      <c r="C23" s="53" t="s">
        <v>349</v>
      </c>
      <c r="D23" s="53"/>
      <c r="E23" s="53"/>
      <c r="F23" s="53"/>
      <c r="G23" s="54">
        <v>0.007939814814814814</v>
      </c>
      <c r="H23" s="53"/>
      <c r="I23" s="53"/>
      <c r="J23" s="53"/>
      <c r="K23" s="70">
        <f t="shared" si="1"/>
        <v>63.99</v>
      </c>
    </row>
    <row r="24" spans="1:11" ht="15.75">
      <c r="A24" s="69" t="s">
        <v>380</v>
      </c>
      <c r="B24" s="53" t="s">
        <v>175</v>
      </c>
      <c r="C24" s="53" t="s">
        <v>349</v>
      </c>
      <c r="D24" s="53"/>
      <c r="E24" s="53"/>
      <c r="F24" s="53"/>
      <c r="G24" s="54">
        <v>0.00832175925925926</v>
      </c>
      <c r="H24" s="53"/>
      <c r="I24" s="53"/>
      <c r="J24" s="53"/>
      <c r="K24" s="70">
        <f t="shared" si="1"/>
        <v>61.06</v>
      </c>
    </row>
    <row r="25" spans="1:11" ht="15.75">
      <c r="A25" s="69" t="s">
        <v>379</v>
      </c>
      <c r="B25" s="53" t="s">
        <v>355</v>
      </c>
      <c r="C25" s="53" t="s">
        <v>349</v>
      </c>
      <c r="D25" s="53"/>
      <c r="E25" s="53"/>
      <c r="F25" s="53"/>
      <c r="G25" s="54">
        <v>0.008518518518518519</v>
      </c>
      <c r="H25" s="53"/>
      <c r="I25" s="53"/>
      <c r="J25" s="53"/>
      <c r="K25" s="70">
        <f t="shared" si="1"/>
        <v>59.65</v>
      </c>
    </row>
    <row r="26" spans="1:11" ht="15.75">
      <c r="A26" s="69" t="s">
        <v>375</v>
      </c>
      <c r="B26" s="53" t="s">
        <v>181</v>
      </c>
      <c r="C26" s="53" t="s">
        <v>349</v>
      </c>
      <c r="D26" s="53"/>
      <c r="E26" s="53"/>
      <c r="F26" s="53"/>
      <c r="G26" s="54">
        <v>0.009270833333333334</v>
      </c>
      <c r="H26" s="53"/>
      <c r="I26" s="53"/>
      <c r="J26" s="53"/>
      <c r="K26" s="70">
        <f t="shared" si="1"/>
        <v>54.81</v>
      </c>
    </row>
    <row r="27" spans="1:11" ht="15.75">
      <c r="A27" s="69" t="s">
        <v>376</v>
      </c>
      <c r="B27" s="53" t="s">
        <v>355</v>
      </c>
      <c r="C27" s="53" t="s">
        <v>349</v>
      </c>
      <c r="D27" s="53"/>
      <c r="E27" s="53"/>
      <c r="F27" s="53"/>
      <c r="G27" s="54">
        <v>0.009930555555555555</v>
      </c>
      <c r="H27" s="53"/>
      <c r="I27" s="53"/>
      <c r="J27" s="53"/>
      <c r="K27" s="70">
        <f t="shared" si="1"/>
        <v>51.17</v>
      </c>
    </row>
    <row r="28" spans="1:11" ht="16.5" thickBot="1">
      <c r="A28" s="71" t="s">
        <v>384</v>
      </c>
      <c r="B28" s="72" t="s">
        <v>355</v>
      </c>
      <c r="C28" s="72" t="s">
        <v>349</v>
      </c>
      <c r="D28" s="72"/>
      <c r="E28" s="72"/>
      <c r="F28" s="72"/>
      <c r="G28" s="73">
        <v>0.010486111111111111</v>
      </c>
      <c r="H28" s="72"/>
      <c r="I28" s="72"/>
      <c r="J28" s="72"/>
      <c r="K28" s="74">
        <f t="shared" si="1"/>
        <v>48.45</v>
      </c>
    </row>
    <row r="29" spans="1:11" ht="15.75">
      <c r="A29" s="65" t="s">
        <v>387</v>
      </c>
      <c r="B29" s="66" t="s">
        <v>0</v>
      </c>
      <c r="C29" s="66" t="s">
        <v>342</v>
      </c>
      <c r="D29" s="66"/>
      <c r="E29" s="66"/>
      <c r="F29" s="66"/>
      <c r="G29" s="67">
        <v>0.010034722222222221</v>
      </c>
      <c r="H29" s="66"/>
      <c r="I29" s="66"/>
      <c r="J29" s="66"/>
      <c r="K29" s="68">
        <f>ROUND($G$29/G29*$H$2,2)</f>
        <v>100</v>
      </c>
    </row>
    <row r="30" spans="1:11" ht="15.75">
      <c r="A30" s="69" t="s">
        <v>5</v>
      </c>
      <c r="B30" s="53" t="s">
        <v>0</v>
      </c>
      <c r="C30" s="53" t="s">
        <v>342</v>
      </c>
      <c r="D30" s="53"/>
      <c r="E30" s="53"/>
      <c r="F30" s="53"/>
      <c r="G30" s="54">
        <v>0.01037037037037037</v>
      </c>
      <c r="H30" s="53"/>
      <c r="I30" s="53"/>
      <c r="J30" s="53"/>
      <c r="K30" s="70">
        <f>ROUND($G$29/G30*$H$2,2)</f>
        <v>96.76</v>
      </c>
    </row>
    <row r="31" spans="1:11" ht="15.75">
      <c r="A31" s="69" t="s">
        <v>269</v>
      </c>
      <c r="B31" s="53" t="s">
        <v>355</v>
      </c>
      <c r="C31" s="53" t="s">
        <v>342</v>
      </c>
      <c r="D31" s="53"/>
      <c r="E31" s="53"/>
      <c r="F31" s="53"/>
      <c r="G31" s="54">
        <v>0.01074074074074074</v>
      </c>
      <c r="H31" s="53"/>
      <c r="I31" s="53"/>
      <c r="J31" s="53"/>
      <c r="K31" s="70">
        <f aca="true" t="shared" si="2" ref="K31:K37">ROUND($G$29/G31*$H$2,2)</f>
        <v>93.43</v>
      </c>
    </row>
    <row r="32" spans="1:11" ht="15.75">
      <c r="A32" s="69" t="s">
        <v>246</v>
      </c>
      <c r="B32" s="53" t="s">
        <v>181</v>
      </c>
      <c r="C32" s="53" t="s">
        <v>342</v>
      </c>
      <c r="D32" s="53"/>
      <c r="E32" s="53"/>
      <c r="F32" s="53"/>
      <c r="G32" s="54">
        <v>0.011435185185185185</v>
      </c>
      <c r="H32" s="53"/>
      <c r="I32" s="53"/>
      <c r="J32" s="53"/>
      <c r="K32" s="70">
        <f t="shared" si="2"/>
        <v>87.75</v>
      </c>
    </row>
    <row r="33" spans="1:11" ht="15.75">
      <c r="A33" s="69" t="s">
        <v>319</v>
      </c>
      <c r="B33" s="53" t="s">
        <v>0</v>
      </c>
      <c r="C33" s="53" t="s">
        <v>342</v>
      </c>
      <c r="D33" s="53"/>
      <c r="E33" s="53"/>
      <c r="F33" s="53"/>
      <c r="G33" s="54">
        <v>0.012499999999999999</v>
      </c>
      <c r="H33" s="53"/>
      <c r="I33" s="53"/>
      <c r="J33" s="53"/>
      <c r="K33" s="70">
        <f t="shared" si="2"/>
        <v>80.28</v>
      </c>
    </row>
    <row r="34" spans="1:11" ht="15.75">
      <c r="A34" s="69" t="s">
        <v>321</v>
      </c>
      <c r="B34" s="53" t="s">
        <v>355</v>
      </c>
      <c r="C34" s="53" t="s">
        <v>342</v>
      </c>
      <c r="D34" s="53"/>
      <c r="E34" s="53"/>
      <c r="F34" s="53"/>
      <c r="G34" s="54">
        <v>0.013402777777777777</v>
      </c>
      <c r="H34" s="53"/>
      <c r="I34" s="53"/>
      <c r="J34" s="53"/>
      <c r="K34" s="70">
        <f t="shared" si="2"/>
        <v>74.87</v>
      </c>
    </row>
    <row r="35" spans="1:11" ht="15.75">
      <c r="A35" s="69" t="s">
        <v>239</v>
      </c>
      <c r="B35" s="53" t="s">
        <v>355</v>
      </c>
      <c r="C35" s="53" t="s">
        <v>342</v>
      </c>
      <c r="D35" s="53"/>
      <c r="E35" s="53"/>
      <c r="F35" s="53"/>
      <c r="G35" s="54">
        <v>0.01355324074074074</v>
      </c>
      <c r="H35" s="53"/>
      <c r="I35" s="53"/>
      <c r="J35" s="53"/>
      <c r="K35" s="70">
        <f t="shared" si="2"/>
        <v>74.04</v>
      </c>
    </row>
    <row r="36" spans="1:11" ht="15.75">
      <c r="A36" s="69" t="s">
        <v>240</v>
      </c>
      <c r="B36" s="53" t="s">
        <v>355</v>
      </c>
      <c r="C36" s="53" t="s">
        <v>342</v>
      </c>
      <c r="D36" s="53"/>
      <c r="E36" s="53"/>
      <c r="F36" s="53"/>
      <c r="G36" s="54">
        <v>0.014722222222222222</v>
      </c>
      <c r="H36" s="53"/>
      <c r="I36" s="53"/>
      <c r="J36" s="53"/>
      <c r="K36" s="70">
        <f t="shared" si="2"/>
        <v>68.16</v>
      </c>
    </row>
    <row r="37" spans="1:11" ht="16.5" thickBot="1">
      <c r="A37" s="71" t="s">
        <v>244</v>
      </c>
      <c r="B37" s="72" t="s">
        <v>181</v>
      </c>
      <c r="C37" s="72" t="s">
        <v>342</v>
      </c>
      <c r="D37" s="72"/>
      <c r="E37" s="72"/>
      <c r="F37" s="72"/>
      <c r="G37" s="73">
        <v>0.016944444444444443</v>
      </c>
      <c r="H37" s="72"/>
      <c r="I37" s="72"/>
      <c r="J37" s="72"/>
      <c r="K37" s="74">
        <f t="shared" si="2"/>
        <v>59.22</v>
      </c>
    </row>
    <row r="38" spans="1:11" ht="15.75">
      <c r="A38" s="65" t="s">
        <v>264</v>
      </c>
      <c r="B38" s="66" t="s">
        <v>0</v>
      </c>
      <c r="C38" s="66" t="s">
        <v>344</v>
      </c>
      <c r="D38" s="66"/>
      <c r="E38" s="66"/>
      <c r="F38" s="66"/>
      <c r="G38" s="67">
        <v>0.024131944444444445</v>
      </c>
      <c r="H38" s="66"/>
      <c r="I38" s="66"/>
      <c r="J38" s="66"/>
      <c r="K38" s="68">
        <f aca="true" t="shared" si="3" ref="K38:K44">ROUND($G$38/G38*$H$2,2)</f>
        <v>100</v>
      </c>
    </row>
    <row r="39" spans="1:11" ht="15.75">
      <c r="A39" s="69" t="s">
        <v>281</v>
      </c>
      <c r="B39" s="53" t="s">
        <v>355</v>
      </c>
      <c r="C39" s="53" t="s">
        <v>344</v>
      </c>
      <c r="D39" s="53"/>
      <c r="E39" s="53"/>
      <c r="F39" s="53"/>
      <c r="G39" s="54">
        <v>0.02494212962962963</v>
      </c>
      <c r="H39" s="53"/>
      <c r="I39" s="53"/>
      <c r="J39" s="53"/>
      <c r="K39" s="70">
        <f t="shared" si="3"/>
        <v>96.75</v>
      </c>
    </row>
    <row r="40" spans="1:11" ht="15.75">
      <c r="A40" s="69" t="s">
        <v>389</v>
      </c>
      <c r="B40" s="53" t="s">
        <v>355</v>
      </c>
      <c r="C40" s="53" t="s">
        <v>344</v>
      </c>
      <c r="D40" s="53"/>
      <c r="E40" s="53"/>
      <c r="F40" s="53"/>
      <c r="G40" s="54">
        <v>0.025543981481481483</v>
      </c>
      <c r="H40" s="53"/>
      <c r="I40" s="53"/>
      <c r="J40" s="53"/>
      <c r="K40" s="70">
        <f t="shared" si="3"/>
        <v>94.47</v>
      </c>
    </row>
    <row r="41" spans="1:11" ht="15.75">
      <c r="A41" s="69" t="s">
        <v>8</v>
      </c>
      <c r="B41" s="53" t="s">
        <v>0</v>
      </c>
      <c r="C41" s="53" t="s">
        <v>344</v>
      </c>
      <c r="D41" s="53"/>
      <c r="E41" s="53"/>
      <c r="F41" s="53"/>
      <c r="G41" s="54">
        <v>0.026331018518518517</v>
      </c>
      <c r="H41" s="53"/>
      <c r="I41" s="53"/>
      <c r="J41" s="53"/>
      <c r="K41" s="70">
        <f t="shared" si="3"/>
        <v>91.65</v>
      </c>
    </row>
    <row r="42" spans="1:11" ht="15.75">
      <c r="A42" s="69" t="s">
        <v>265</v>
      </c>
      <c r="B42" s="53" t="s">
        <v>355</v>
      </c>
      <c r="C42" s="53" t="s">
        <v>344</v>
      </c>
      <c r="D42" s="53"/>
      <c r="E42" s="53"/>
      <c r="F42" s="53"/>
      <c r="G42" s="54">
        <v>0.026967592592592595</v>
      </c>
      <c r="H42" s="53"/>
      <c r="I42" s="53"/>
      <c r="J42" s="53"/>
      <c r="K42" s="70">
        <f t="shared" si="3"/>
        <v>89.48</v>
      </c>
    </row>
    <row r="43" spans="1:11" ht="15.75">
      <c r="A43" s="69" t="s">
        <v>388</v>
      </c>
      <c r="B43" s="53" t="s">
        <v>357</v>
      </c>
      <c r="C43" s="53" t="s">
        <v>344</v>
      </c>
      <c r="D43" s="53"/>
      <c r="E43" s="53"/>
      <c r="F43" s="53"/>
      <c r="G43" s="54">
        <v>0.028622685185185185</v>
      </c>
      <c r="H43" s="53"/>
      <c r="I43" s="53"/>
      <c r="J43" s="53"/>
      <c r="K43" s="70">
        <f t="shared" si="3"/>
        <v>84.31</v>
      </c>
    </row>
    <row r="44" spans="1:11" ht="16.5" thickBot="1">
      <c r="A44" s="71" t="s">
        <v>9</v>
      </c>
      <c r="B44" s="72" t="s">
        <v>355</v>
      </c>
      <c r="C44" s="72" t="s">
        <v>344</v>
      </c>
      <c r="D44" s="72"/>
      <c r="E44" s="72"/>
      <c r="F44" s="72"/>
      <c r="G44" s="73">
        <v>0.030127314814814815</v>
      </c>
      <c r="H44" s="72"/>
      <c r="I44" s="72"/>
      <c r="J44" s="72"/>
      <c r="K44" s="74">
        <f t="shared" si="3"/>
        <v>80.1</v>
      </c>
    </row>
    <row r="45" spans="1:11" ht="16.5" thickBot="1">
      <c r="A45" s="60" t="s">
        <v>290</v>
      </c>
      <c r="B45" s="61" t="s">
        <v>355</v>
      </c>
      <c r="C45" s="61" t="s">
        <v>346</v>
      </c>
      <c r="D45" s="61"/>
      <c r="E45" s="61"/>
      <c r="F45" s="61"/>
      <c r="G45" s="63">
        <v>0.05599537037037037</v>
      </c>
      <c r="H45" s="61"/>
      <c r="I45" s="61"/>
      <c r="J45" s="61"/>
      <c r="K45" s="64">
        <f>ROUND($G$45/G45*$H$2,2)</f>
        <v>100</v>
      </c>
    </row>
    <row r="46" spans="1:11" ht="15.75">
      <c r="A46" s="65" t="s">
        <v>491</v>
      </c>
      <c r="B46" s="66" t="s">
        <v>0</v>
      </c>
      <c r="C46" s="66" t="s">
        <v>390</v>
      </c>
      <c r="D46" s="66"/>
      <c r="E46" s="66"/>
      <c r="F46" s="66"/>
      <c r="G46" s="67">
        <v>0.03412037037037037</v>
      </c>
      <c r="H46" s="66"/>
      <c r="I46" s="66"/>
      <c r="J46" s="66"/>
      <c r="K46" s="68">
        <f aca="true" t="shared" si="4" ref="K46:K51">ROUND($G$46/G46*$H$2,2)</f>
        <v>100</v>
      </c>
    </row>
    <row r="47" spans="1:11" ht="15.75">
      <c r="A47" s="69" t="s">
        <v>394</v>
      </c>
      <c r="B47" s="53" t="s">
        <v>171</v>
      </c>
      <c r="C47" s="53" t="s">
        <v>390</v>
      </c>
      <c r="D47" s="53"/>
      <c r="E47" s="53"/>
      <c r="F47" s="53"/>
      <c r="G47" s="54">
        <v>0.04159722222222222</v>
      </c>
      <c r="H47" s="53"/>
      <c r="I47" s="53"/>
      <c r="J47" s="53"/>
      <c r="K47" s="70">
        <f t="shared" si="4"/>
        <v>82.03</v>
      </c>
    </row>
    <row r="48" spans="1:11" ht="15.75">
      <c r="A48" s="69" t="s">
        <v>395</v>
      </c>
      <c r="B48" s="53" t="s">
        <v>360</v>
      </c>
      <c r="C48" s="53" t="s">
        <v>390</v>
      </c>
      <c r="D48" s="53"/>
      <c r="E48" s="53"/>
      <c r="F48" s="53"/>
      <c r="G48" s="54">
        <v>0.0639699074074074</v>
      </c>
      <c r="H48" s="53"/>
      <c r="I48" s="53"/>
      <c r="J48" s="53"/>
      <c r="K48" s="70">
        <f t="shared" si="4"/>
        <v>53.34</v>
      </c>
    </row>
    <row r="49" spans="1:11" ht="15.75">
      <c r="A49" s="69" t="s">
        <v>392</v>
      </c>
      <c r="B49" s="53" t="s">
        <v>359</v>
      </c>
      <c r="C49" s="53" t="s">
        <v>390</v>
      </c>
      <c r="D49" s="53"/>
      <c r="E49" s="53"/>
      <c r="F49" s="53"/>
      <c r="G49" s="54">
        <v>0.06472222222222222</v>
      </c>
      <c r="H49" s="53"/>
      <c r="I49" s="53"/>
      <c r="J49" s="53"/>
      <c r="K49" s="70">
        <f t="shared" si="4"/>
        <v>52.72</v>
      </c>
    </row>
    <row r="50" spans="1:11" ht="15.75">
      <c r="A50" s="69" t="s">
        <v>391</v>
      </c>
      <c r="B50" s="53" t="s">
        <v>358</v>
      </c>
      <c r="C50" s="53" t="s">
        <v>390</v>
      </c>
      <c r="D50" s="53"/>
      <c r="E50" s="53"/>
      <c r="F50" s="53"/>
      <c r="G50" s="54">
        <v>0.06673611111111111</v>
      </c>
      <c r="H50" s="53"/>
      <c r="I50" s="53"/>
      <c r="J50" s="53"/>
      <c r="K50" s="70">
        <f t="shared" si="4"/>
        <v>51.13</v>
      </c>
    </row>
    <row r="51" spans="1:11" ht="16.5" thickBot="1">
      <c r="A51" s="71" t="s">
        <v>393</v>
      </c>
      <c r="B51" s="72" t="s">
        <v>355</v>
      </c>
      <c r="C51" s="72" t="s">
        <v>390</v>
      </c>
      <c r="D51" s="72"/>
      <c r="E51" s="72"/>
      <c r="F51" s="72"/>
      <c r="G51" s="73">
        <v>0.06765046296296297</v>
      </c>
      <c r="H51" s="72"/>
      <c r="I51" s="72"/>
      <c r="J51" s="72"/>
      <c r="K51" s="74">
        <f t="shared" si="4"/>
        <v>50.44</v>
      </c>
    </row>
    <row r="52" spans="1:11" ht="15.75">
      <c r="A52" s="65" t="s">
        <v>402</v>
      </c>
      <c r="B52" s="66" t="s">
        <v>358</v>
      </c>
      <c r="C52" s="66" t="s">
        <v>396</v>
      </c>
      <c r="D52" s="66"/>
      <c r="E52" s="66"/>
      <c r="F52" s="66"/>
      <c r="G52" s="67">
        <v>0.024201388888888887</v>
      </c>
      <c r="H52" s="66"/>
      <c r="I52" s="66"/>
      <c r="J52" s="66"/>
      <c r="K52" s="68">
        <f aca="true" t="shared" si="5" ref="K52:K58">ROUND($G$52/G52*$H$2,2)</f>
        <v>100</v>
      </c>
    </row>
    <row r="53" spans="1:11" ht="15.75">
      <c r="A53" s="69" t="s">
        <v>398</v>
      </c>
      <c r="B53" s="53" t="s">
        <v>7</v>
      </c>
      <c r="C53" s="53" t="s">
        <v>396</v>
      </c>
      <c r="D53" s="53"/>
      <c r="E53" s="53"/>
      <c r="F53" s="53"/>
      <c r="G53" s="54">
        <v>0.024305555555555556</v>
      </c>
      <c r="H53" s="53"/>
      <c r="I53" s="53"/>
      <c r="J53" s="53"/>
      <c r="K53" s="70">
        <f t="shared" si="5"/>
        <v>99.57</v>
      </c>
    </row>
    <row r="54" spans="1:11" ht="15.75">
      <c r="A54" s="69" t="s">
        <v>399</v>
      </c>
      <c r="B54" s="53" t="s">
        <v>358</v>
      </c>
      <c r="C54" s="53" t="s">
        <v>396</v>
      </c>
      <c r="D54" s="53"/>
      <c r="E54" s="53"/>
      <c r="F54" s="53"/>
      <c r="G54" s="54">
        <v>0.0253125</v>
      </c>
      <c r="H54" s="53"/>
      <c r="I54" s="53"/>
      <c r="J54" s="53"/>
      <c r="K54" s="70">
        <f t="shared" si="5"/>
        <v>95.61</v>
      </c>
    </row>
    <row r="55" spans="1:11" ht="15.75">
      <c r="A55" s="69" t="s">
        <v>403</v>
      </c>
      <c r="B55" s="53" t="s">
        <v>360</v>
      </c>
      <c r="C55" s="53" t="s">
        <v>396</v>
      </c>
      <c r="D55" s="53"/>
      <c r="E55" s="53"/>
      <c r="F55" s="53"/>
      <c r="G55" s="54">
        <v>0.027800925925925923</v>
      </c>
      <c r="H55" s="53"/>
      <c r="I55" s="53"/>
      <c r="J55" s="53"/>
      <c r="K55" s="70">
        <f t="shared" si="5"/>
        <v>87.05</v>
      </c>
    </row>
    <row r="56" spans="1:11" ht="15.75">
      <c r="A56" s="69" t="s">
        <v>397</v>
      </c>
      <c r="B56" s="53" t="s">
        <v>171</v>
      </c>
      <c r="C56" s="53" t="s">
        <v>396</v>
      </c>
      <c r="D56" s="53"/>
      <c r="E56" s="53"/>
      <c r="F56" s="53"/>
      <c r="G56" s="54">
        <v>0.028692129629629633</v>
      </c>
      <c r="H56" s="53"/>
      <c r="I56" s="53"/>
      <c r="J56" s="53"/>
      <c r="K56" s="70">
        <f t="shared" si="5"/>
        <v>84.35</v>
      </c>
    </row>
    <row r="57" spans="1:11" ht="15.75">
      <c r="A57" s="69" t="s">
        <v>401</v>
      </c>
      <c r="B57" s="53" t="s">
        <v>358</v>
      </c>
      <c r="C57" s="53" t="s">
        <v>396</v>
      </c>
      <c r="D57" s="53"/>
      <c r="E57" s="53"/>
      <c r="F57" s="53"/>
      <c r="G57" s="54">
        <v>0.03362268518518518</v>
      </c>
      <c r="H57" s="53"/>
      <c r="I57" s="53"/>
      <c r="J57" s="53"/>
      <c r="K57" s="70">
        <f t="shared" si="5"/>
        <v>71.98</v>
      </c>
    </row>
    <row r="58" spans="1:11" ht="16.5" thickBot="1">
      <c r="A58" s="71" t="s">
        <v>400</v>
      </c>
      <c r="B58" s="72" t="s">
        <v>358</v>
      </c>
      <c r="C58" s="72" t="s">
        <v>396</v>
      </c>
      <c r="D58" s="72"/>
      <c r="E58" s="72"/>
      <c r="F58" s="72"/>
      <c r="G58" s="73">
        <v>0.035868055555555556</v>
      </c>
      <c r="H58" s="72"/>
      <c r="I58" s="72"/>
      <c r="J58" s="72"/>
      <c r="K58" s="74">
        <f t="shared" si="5"/>
        <v>67.47</v>
      </c>
    </row>
    <row r="59" spans="1:11" ht="15.75">
      <c r="A59" s="65" t="s">
        <v>408</v>
      </c>
      <c r="B59" s="66" t="s">
        <v>358</v>
      </c>
      <c r="C59" s="66" t="s">
        <v>404</v>
      </c>
      <c r="D59" s="66"/>
      <c r="E59" s="66"/>
      <c r="F59" s="66"/>
      <c r="G59" s="67">
        <v>0.028703703703703703</v>
      </c>
      <c r="H59" s="66"/>
      <c r="I59" s="66"/>
      <c r="J59" s="66"/>
      <c r="K59" s="68">
        <f>ROUND($G$59/G59*$H$2,2)</f>
        <v>100</v>
      </c>
    </row>
    <row r="60" spans="1:11" ht="15.75">
      <c r="A60" s="69" t="s">
        <v>407</v>
      </c>
      <c r="B60" s="53" t="s">
        <v>355</v>
      </c>
      <c r="C60" s="53" t="s">
        <v>404</v>
      </c>
      <c r="D60" s="53"/>
      <c r="E60" s="53"/>
      <c r="F60" s="53"/>
      <c r="G60" s="54">
        <v>0.03787037037037037</v>
      </c>
      <c r="H60" s="53"/>
      <c r="I60" s="53"/>
      <c r="J60" s="53"/>
      <c r="K60" s="70">
        <f>ROUND($G$59/G60*$H$2,2)</f>
        <v>75.79</v>
      </c>
    </row>
    <row r="61" spans="1:11" ht="15.75">
      <c r="A61" s="69" t="s">
        <v>406</v>
      </c>
      <c r="B61" s="53" t="s">
        <v>175</v>
      </c>
      <c r="C61" s="53" t="s">
        <v>404</v>
      </c>
      <c r="D61" s="53"/>
      <c r="E61" s="53"/>
      <c r="F61" s="53"/>
      <c r="G61" s="54">
        <v>0.041296296296296296</v>
      </c>
      <c r="H61" s="53"/>
      <c r="I61" s="53"/>
      <c r="J61" s="53"/>
      <c r="K61" s="70">
        <f>ROUND($G$59/G61*$H$2,2)</f>
        <v>69.51</v>
      </c>
    </row>
    <row r="62" spans="1:11" ht="16.5" thickBot="1">
      <c r="A62" s="71" t="s">
        <v>405</v>
      </c>
      <c r="B62" s="72" t="s">
        <v>361</v>
      </c>
      <c r="C62" s="72" t="s">
        <v>404</v>
      </c>
      <c r="D62" s="72"/>
      <c r="E62" s="72"/>
      <c r="F62" s="72"/>
      <c r="G62" s="73">
        <v>0.04197916666666667</v>
      </c>
      <c r="H62" s="72"/>
      <c r="I62" s="72"/>
      <c r="J62" s="72"/>
      <c r="K62" s="74">
        <f>ROUND($G$59/G62*$H$2,2)</f>
        <v>68.38</v>
      </c>
    </row>
    <row r="63" spans="1:11" ht="15.75">
      <c r="A63" s="65" t="s">
        <v>10</v>
      </c>
      <c r="B63" s="66" t="s">
        <v>355</v>
      </c>
      <c r="C63" s="66" t="s">
        <v>481</v>
      </c>
      <c r="D63" s="66"/>
      <c r="E63" s="66"/>
      <c r="F63" s="66"/>
      <c r="G63" s="67">
        <v>0.04715277777777777</v>
      </c>
      <c r="H63" s="66"/>
      <c r="I63" s="66"/>
      <c r="J63" s="66"/>
      <c r="K63" s="68">
        <f>ROUND($G$63/G63*$H$2,2)</f>
        <v>100</v>
      </c>
    </row>
    <row r="64" spans="1:11" ht="15.75">
      <c r="A64" s="69" t="s">
        <v>179</v>
      </c>
      <c r="B64" s="53" t="s">
        <v>171</v>
      </c>
      <c r="C64" s="53" t="s">
        <v>481</v>
      </c>
      <c r="D64" s="53"/>
      <c r="E64" s="53"/>
      <c r="F64" s="53"/>
      <c r="G64" s="54">
        <v>0.048935185185185186</v>
      </c>
      <c r="H64" s="53"/>
      <c r="I64" s="53"/>
      <c r="J64" s="53"/>
      <c r="K64" s="70">
        <f>ROUND($G$63/G64*$H$2,2)</f>
        <v>96.36</v>
      </c>
    </row>
    <row r="65" spans="1:11" ht="15.75">
      <c r="A65" s="69" t="s">
        <v>338</v>
      </c>
      <c r="B65" s="53" t="s">
        <v>355</v>
      </c>
      <c r="C65" s="53" t="s">
        <v>481</v>
      </c>
      <c r="D65" s="53"/>
      <c r="E65" s="53"/>
      <c r="F65" s="53"/>
      <c r="G65" s="54">
        <v>0.05087962962962963</v>
      </c>
      <c r="H65" s="53"/>
      <c r="I65" s="53"/>
      <c r="J65" s="53"/>
      <c r="K65" s="70">
        <f>ROUND($G$63/G65*$H$2,2)</f>
        <v>92.68</v>
      </c>
    </row>
    <row r="66" spans="1:11" ht="15.75">
      <c r="A66" s="69" t="s">
        <v>328</v>
      </c>
      <c r="B66" s="53" t="s">
        <v>362</v>
      </c>
      <c r="C66" s="53" t="s">
        <v>481</v>
      </c>
      <c r="D66" s="53"/>
      <c r="E66" s="53"/>
      <c r="F66" s="53"/>
      <c r="G66" s="54">
        <v>0.053425925925925925</v>
      </c>
      <c r="H66" s="53"/>
      <c r="I66" s="53"/>
      <c r="J66" s="53"/>
      <c r="K66" s="70">
        <f>ROUND($G$63/G66*$H$2,2)</f>
        <v>88.26</v>
      </c>
    </row>
    <row r="67" spans="1:11" ht="16.5" thickBot="1">
      <c r="A67" s="71" t="s">
        <v>411</v>
      </c>
      <c r="B67" s="72" t="s">
        <v>363</v>
      </c>
      <c r="C67" s="72" t="s">
        <v>481</v>
      </c>
      <c r="D67" s="72"/>
      <c r="E67" s="72"/>
      <c r="F67" s="72"/>
      <c r="G67" s="73">
        <v>0.09038194444444443</v>
      </c>
      <c r="H67" s="72"/>
      <c r="I67" s="72"/>
      <c r="J67" s="72"/>
      <c r="K67" s="74">
        <f>ROUND($G$63/G67*$H$2,2)</f>
        <v>52.17</v>
      </c>
    </row>
    <row r="68" spans="1:11" ht="15.75">
      <c r="A68" s="65" t="s">
        <v>417</v>
      </c>
      <c r="B68" s="66" t="s">
        <v>0</v>
      </c>
      <c r="C68" s="66" t="s">
        <v>413</v>
      </c>
      <c r="D68" s="66"/>
      <c r="E68" s="66"/>
      <c r="F68" s="66"/>
      <c r="G68" s="67">
        <v>0.006319444444444444</v>
      </c>
      <c r="H68" s="66"/>
      <c r="I68" s="66"/>
      <c r="J68" s="66"/>
      <c r="K68" s="68">
        <f aca="true" t="shared" si="6" ref="K68:K77">ROUND($G$68/G68*$H$2,2)</f>
        <v>100</v>
      </c>
    </row>
    <row r="69" spans="1:11" ht="15.75">
      <c r="A69" s="69" t="s">
        <v>416</v>
      </c>
      <c r="B69" s="53" t="s">
        <v>0</v>
      </c>
      <c r="C69" s="53" t="s">
        <v>413</v>
      </c>
      <c r="D69" s="53"/>
      <c r="E69" s="53"/>
      <c r="F69" s="53"/>
      <c r="G69" s="54">
        <v>0.006527777777777778</v>
      </c>
      <c r="H69" s="53"/>
      <c r="I69" s="53"/>
      <c r="J69" s="53"/>
      <c r="K69" s="70">
        <f t="shared" si="6"/>
        <v>96.81</v>
      </c>
    </row>
    <row r="70" spans="1:11" ht="15.75">
      <c r="A70" s="69" t="s">
        <v>421</v>
      </c>
      <c r="B70" s="53" t="s">
        <v>169</v>
      </c>
      <c r="C70" s="53" t="s">
        <v>413</v>
      </c>
      <c r="D70" s="53"/>
      <c r="E70" s="53"/>
      <c r="F70" s="53"/>
      <c r="G70" s="54">
        <v>0.007303240740740741</v>
      </c>
      <c r="H70" s="53"/>
      <c r="I70" s="53"/>
      <c r="J70" s="53"/>
      <c r="K70" s="70">
        <f t="shared" si="6"/>
        <v>86.53</v>
      </c>
    </row>
    <row r="71" spans="1:11" ht="15.75">
      <c r="A71" s="69" t="s">
        <v>414</v>
      </c>
      <c r="B71" s="53" t="s">
        <v>181</v>
      </c>
      <c r="C71" s="53" t="s">
        <v>413</v>
      </c>
      <c r="D71" s="53"/>
      <c r="E71" s="53"/>
      <c r="F71" s="53"/>
      <c r="G71" s="54">
        <v>0.007418981481481481</v>
      </c>
      <c r="H71" s="53"/>
      <c r="I71" s="53"/>
      <c r="J71" s="53"/>
      <c r="K71" s="70">
        <f t="shared" si="6"/>
        <v>85.18</v>
      </c>
    </row>
    <row r="72" spans="1:11" ht="15.75">
      <c r="A72" s="69" t="s">
        <v>418</v>
      </c>
      <c r="B72" s="53" t="s">
        <v>0</v>
      </c>
      <c r="C72" s="53" t="s">
        <v>413</v>
      </c>
      <c r="D72" s="53"/>
      <c r="E72" s="53"/>
      <c r="F72" s="53"/>
      <c r="G72" s="54">
        <v>0.007604166666666666</v>
      </c>
      <c r="H72" s="53"/>
      <c r="I72" s="53"/>
      <c r="J72" s="53"/>
      <c r="K72" s="70">
        <f t="shared" si="6"/>
        <v>83.11</v>
      </c>
    </row>
    <row r="73" spans="1:11" ht="15.75">
      <c r="A73" s="69" t="s">
        <v>419</v>
      </c>
      <c r="B73" s="53" t="s">
        <v>0</v>
      </c>
      <c r="C73" s="53" t="s">
        <v>413</v>
      </c>
      <c r="D73" s="53"/>
      <c r="E73" s="53"/>
      <c r="F73" s="53"/>
      <c r="G73" s="54">
        <v>0.010023148148148147</v>
      </c>
      <c r="H73" s="53"/>
      <c r="I73" s="53"/>
      <c r="J73" s="53"/>
      <c r="K73" s="70">
        <f t="shared" si="6"/>
        <v>63.05</v>
      </c>
    </row>
    <row r="74" spans="1:11" ht="15.75">
      <c r="A74" s="69" t="s">
        <v>420</v>
      </c>
      <c r="B74" s="53" t="s">
        <v>171</v>
      </c>
      <c r="C74" s="53" t="s">
        <v>413</v>
      </c>
      <c r="D74" s="53"/>
      <c r="E74" s="53"/>
      <c r="F74" s="53"/>
      <c r="G74" s="54">
        <v>0.010127314814814815</v>
      </c>
      <c r="H74" s="53"/>
      <c r="I74" s="53"/>
      <c r="J74" s="53"/>
      <c r="K74" s="70">
        <f t="shared" si="6"/>
        <v>62.4</v>
      </c>
    </row>
    <row r="75" spans="1:11" ht="15.75">
      <c r="A75" s="69" t="s">
        <v>492</v>
      </c>
      <c r="B75" s="53" t="s">
        <v>181</v>
      </c>
      <c r="C75" s="53" t="s">
        <v>413</v>
      </c>
      <c r="D75" s="53"/>
      <c r="E75" s="53"/>
      <c r="F75" s="53"/>
      <c r="G75" s="54">
        <v>0.011562499999999998</v>
      </c>
      <c r="H75" s="53"/>
      <c r="I75" s="53"/>
      <c r="J75" s="53"/>
      <c r="K75" s="70">
        <f t="shared" si="6"/>
        <v>54.65</v>
      </c>
    </row>
    <row r="76" spans="1:11" ht="15.75">
      <c r="A76" s="69" t="s">
        <v>493</v>
      </c>
      <c r="B76" s="53" t="s">
        <v>175</v>
      </c>
      <c r="C76" s="53" t="s">
        <v>413</v>
      </c>
      <c r="D76" s="53"/>
      <c r="E76" s="53"/>
      <c r="F76" s="53"/>
      <c r="G76" s="54">
        <v>0.013101851851851852</v>
      </c>
      <c r="H76" s="53"/>
      <c r="I76" s="53"/>
      <c r="J76" s="53"/>
      <c r="K76" s="70">
        <f t="shared" si="6"/>
        <v>48.23</v>
      </c>
    </row>
    <row r="77" spans="1:11" ht="16.5" thickBot="1">
      <c r="A77" s="71" t="s">
        <v>494</v>
      </c>
      <c r="B77" s="72" t="s">
        <v>495</v>
      </c>
      <c r="C77" s="72" t="s">
        <v>413</v>
      </c>
      <c r="D77" s="72"/>
      <c r="E77" s="72"/>
      <c r="F77" s="72"/>
      <c r="G77" s="73">
        <v>0.025486111111111112</v>
      </c>
      <c r="H77" s="72"/>
      <c r="I77" s="72"/>
      <c r="J77" s="72"/>
      <c r="K77" s="74">
        <f t="shared" si="6"/>
        <v>24.8</v>
      </c>
    </row>
    <row r="78" spans="1:11" ht="15.75">
      <c r="A78" s="65" t="s">
        <v>226</v>
      </c>
      <c r="B78" s="66" t="s">
        <v>355</v>
      </c>
      <c r="C78" s="66" t="s">
        <v>347</v>
      </c>
      <c r="D78" s="66"/>
      <c r="E78" s="66"/>
      <c r="F78" s="66"/>
      <c r="G78" s="67">
        <v>0.00917824074074074</v>
      </c>
      <c r="H78" s="66"/>
      <c r="I78" s="66"/>
      <c r="J78" s="66"/>
      <c r="K78" s="68">
        <f aca="true" t="shared" si="7" ref="K78:K94">ROUND($G$78/G78*$H$2,2)</f>
        <v>100</v>
      </c>
    </row>
    <row r="79" spans="1:11" ht="15.75">
      <c r="A79" s="69" t="s">
        <v>225</v>
      </c>
      <c r="B79" s="53" t="s">
        <v>169</v>
      </c>
      <c r="C79" s="53" t="s">
        <v>347</v>
      </c>
      <c r="D79" s="53"/>
      <c r="E79" s="53"/>
      <c r="F79" s="53"/>
      <c r="G79" s="54">
        <v>0.009317129629629628</v>
      </c>
      <c r="H79" s="53"/>
      <c r="I79" s="53"/>
      <c r="J79" s="53"/>
      <c r="K79" s="70">
        <f t="shared" si="7"/>
        <v>98.51</v>
      </c>
    </row>
    <row r="80" spans="1:11" ht="15.75">
      <c r="A80" s="69" t="s">
        <v>426</v>
      </c>
      <c r="B80" s="53" t="s">
        <v>355</v>
      </c>
      <c r="C80" s="53" t="s">
        <v>347</v>
      </c>
      <c r="D80" s="53"/>
      <c r="E80" s="53"/>
      <c r="F80" s="53"/>
      <c r="G80" s="54">
        <v>0.00951388888888889</v>
      </c>
      <c r="H80" s="53"/>
      <c r="I80" s="53"/>
      <c r="J80" s="53"/>
      <c r="K80" s="70">
        <f t="shared" si="7"/>
        <v>96.47</v>
      </c>
    </row>
    <row r="81" spans="1:11" ht="15.75">
      <c r="A81" s="69" t="s">
        <v>427</v>
      </c>
      <c r="B81" s="53" t="s">
        <v>355</v>
      </c>
      <c r="C81" s="53" t="s">
        <v>347</v>
      </c>
      <c r="D81" s="53"/>
      <c r="E81" s="53"/>
      <c r="F81" s="53"/>
      <c r="G81" s="54">
        <v>0.009606481481481481</v>
      </c>
      <c r="H81" s="53"/>
      <c r="I81" s="53"/>
      <c r="J81" s="53"/>
      <c r="K81" s="70">
        <f t="shared" si="7"/>
        <v>95.54</v>
      </c>
    </row>
    <row r="82" spans="1:11" ht="15.75">
      <c r="A82" s="69" t="s">
        <v>434</v>
      </c>
      <c r="B82" s="53" t="s">
        <v>169</v>
      </c>
      <c r="C82" s="53" t="s">
        <v>347</v>
      </c>
      <c r="D82" s="53"/>
      <c r="E82" s="53"/>
      <c r="F82" s="53"/>
      <c r="G82" s="54">
        <v>0.010289351851851852</v>
      </c>
      <c r="H82" s="53"/>
      <c r="I82" s="53"/>
      <c r="J82" s="53"/>
      <c r="K82" s="70">
        <f t="shared" si="7"/>
        <v>89.2</v>
      </c>
    </row>
    <row r="83" spans="1:11" ht="15.75">
      <c r="A83" s="69" t="s">
        <v>425</v>
      </c>
      <c r="B83" s="53" t="s">
        <v>181</v>
      </c>
      <c r="C83" s="53" t="s">
        <v>347</v>
      </c>
      <c r="D83" s="53"/>
      <c r="E83" s="53"/>
      <c r="F83" s="53"/>
      <c r="G83" s="54">
        <v>0.01054398148148148</v>
      </c>
      <c r="H83" s="53"/>
      <c r="I83" s="53"/>
      <c r="J83" s="53"/>
      <c r="K83" s="70">
        <f t="shared" si="7"/>
        <v>87.05</v>
      </c>
    </row>
    <row r="84" spans="1:11" ht="15.75">
      <c r="A84" s="69" t="s">
        <v>432</v>
      </c>
      <c r="B84" s="53" t="s">
        <v>169</v>
      </c>
      <c r="C84" s="53" t="s">
        <v>347</v>
      </c>
      <c r="D84" s="53"/>
      <c r="E84" s="53"/>
      <c r="F84" s="53"/>
      <c r="G84" s="54">
        <v>0.010590277777777777</v>
      </c>
      <c r="H84" s="53"/>
      <c r="I84" s="53"/>
      <c r="J84" s="53"/>
      <c r="K84" s="70">
        <f t="shared" si="7"/>
        <v>86.67</v>
      </c>
    </row>
    <row r="85" spans="1:11" ht="15.75">
      <c r="A85" s="69" t="s">
        <v>428</v>
      </c>
      <c r="B85" s="53" t="s">
        <v>363</v>
      </c>
      <c r="C85" s="53" t="s">
        <v>347</v>
      </c>
      <c r="D85" s="53"/>
      <c r="E85" s="53"/>
      <c r="F85" s="53"/>
      <c r="G85" s="54">
        <v>0.01064814814814815</v>
      </c>
      <c r="H85" s="53"/>
      <c r="I85" s="53"/>
      <c r="J85" s="53"/>
      <c r="K85" s="70">
        <f t="shared" si="7"/>
        <v>86.2</v>
      </c>
    </row>
    <row r="86" spans="1:11" ht="15.75">
      <c r="A86" s="69" t="s">
        <v>233</v>
      </c>
      <c r="B86" s="53" t="s">
        <v>355</v>
      </c>
      <c r="C86" s="53" t="s">
        <v>347</v>
      </c>
      <c r="D86" s="53"/>
      <c r="E86" s="53"/>
      <c r="F86" s="53"/>
      <c r="G86" s="54">
        <v>0.011423611111111112</v>
      </c>
      <c r="H86" s="53"/>
      <c r="I86" s="53"/>
      <c r="J86" s="53"/>
      <c r="K86" s="70">
        <f t="shared" si="7"/>
        <v>80.34</v>
      </c>
    </row>
    <row r="87" spans="1:11" ht="15.75">
      <c r="A87" s="69" t="s">
        <v>424</v>
      </c>
      <c r="B87" s="53" t="s">
        <v>181</v>
      </c>
      <c r="C87" s="53" t="s">
        <v>347</v>
      </c>
      <c r="D87" s="53"/>
      <c r="E87" s="53"/>
      <c r="F87" s="53"/>
      <c r="G87" s="54">
        <v>0.011631944444444445</v>
      </c>
      <c r="H87" s="53"/>
      <c r="I87" s="53"/>
      <c r="J87" s="53"/>
      <c r="K87" s="70">
        <f t="shared" si="7"/>
        <v>78.91</v>
      </c>
    </row>
    <row r="88" spans="1:11" ht="15.75">
      <c r="A88" s="69" t="s">
        <v>423</v>
      </c>
      <c r="B88" s="53" t="s">
        <v>207</v>
      </c>
      <c r="C88" s="53" t="s">
        <v>347</v>
      </c>
      <c r="D88" s="53"/>
      <c r="E88" s="53"/>
      <c r="F88" s="53"/>
      <c r="G88" s="54">
        <v>0.012789351851851852</v>
      </c>
      <c r="H88" s="53"/>
      <c r="I88" s="53"/>
      <c r="J88" s="53"/>
      <c r="K88" s="70">
        <f t="shared" si="7"/>
        <v>71.76</v>
      </c>
    </row>
    <row r="89" spans="1:11" ht="15.75">
      <c r="A89" s="69" t="s">
        <v>430</v>
      </c>
      <c r="B89" s="53" t="s">
        <v>0</v>
      </c>
      <c r="C89" s="53" t="s">
        <v>347</v>
      </c>
      <c r="D89" s="53"/>
      <c r="E89" s="53"/>
      <c r="F89" s="53"/>
      <c r="G89" s="54">
        <v>0.013634259259259257</v>
      </c>
      <c r="H89" s="53"/>
      <c r="I89" s="53"/>
      <c r="J89" s="53"/>
      <c r="K89" s="70">
        <f t="shared" si="7"/>
        <v>67.32</v>
      </c>
    </row>
    <row r="90" spans="1:11" ht="15.75">
      <c r="A90" s="69" t="s">
        <v>422</v>
      </c>
      <c r="B90" s="53" t="s">
        <v>207</v>
      </c>
      <c r="C90" s="53" t="s">
        <v>347</v>
      </c>
      <c r="D90" s="53"/>
      <c r="E90" s="53"/>
      <c r="F90" s="53"/>
      <c r="G90" s="54">
        <v>0.01568287037037037</v>
      </c>
      <c r="H90" s="53"/>
      <c r="I90" s="53"/>
      <c r="J90" s="53"/>
      <c r="K90" s="70">
        <f t="shared" si="7"/>
        <v>58.52</v>
      </c>
    </row>
    <row r="91" spans="1:11" ht="15.75">
      <c r="A91" s="69" t="s">
        <v>431</v>
      </c>
      <c r="B91" s="53" t="s">
        <v>171</v>
      </c>
      <c r="C91" s="53" t="s">
        <v>347</v>
      </c>
      <c r="D91" s="53"/>
      <c r="E91" s="53"/>
      <c r="F91" s="53"/>
      <c r="G91" s="54">
        <v>0.016273148148148148</v>
      </c>
      <c r="H91" s="53"/>
      <c r="I91" s="53"/>
      <c r="J91" s="53"/>
      <c r="K91" s="70">
        <f t="shared" si="7"/>
        <v>56.4</v>
      </c>
    </row>
    <row r="92" spans="1:11" ht="15.75">
      <c r="A92" s="69" t="s">
        <v>433</v>
      </c>
      <c r="B92" s="53" t="s">
        <v>169</v>
      </c>
      <c r="C92" s="53" t="s">
        <v>347</v>
      </c>
      <c r="D92" s="53"/>
      <c r="E92" s="53"/>
      <c r="F92" s="53"/>
      <c r="G92" s="54">
        <v>0.01778935185185185</v>
      </c>
      <c r="H92" s="53"/>
      <c r="I92" s="53"/>
      <c r="J92" s="53"/>
      <c r="K92" s="70">
        <f t="shared" si="7"/>
        <v>51.59</v>
      </c>
    </row>
    <row r="93" spans="1:11" ht="15.75">
      <c r="A93" s="69" t="s">
        <v>496</v>
      </c>
      <c r="B93" s="53" t="s">
        <v>181</v>
      </c>
      <c r="C93" s="53" t="s">
        <v>347</v>
      </c>
      <c r="D93" s="53"/>
      <c r="E93" s="53"/>
      <c r="F93" s="53"/>
      <c r="G93" s="54">
        <v>0.021319444444444443</v>
      </c>
      <c r="H93" s="53"/>
      <c r="I93" s="53"/>
      <c r="J93" s="53"/>
      <c r="K93" s="70">
        <f t="shared" si="7"/>
        <v>43.05</v>
      </c>
    </row>
    <row r="94" spans="1:11" ht="16.5" thickBot="1">
      <c r="A94" s="71" t="s">
        <v>429</v>
      </c>
      <c r="B94" s="72" t="s">
        <v>363</v>
      </c>
      <c r="C94" s="72" t="s">
        <v>347</v>
      </c>
      <c r="D94" s="72"/>
      <c r="E94" s="72"/>
      <c r="F94" s="72"/>
      <c r="G94" s="73">
        <v>0.02568287037037037</v>
      </c>
      <c r="H94" s="72"/>
      <c r="I94" s="72"/>
      <c r="J94" s="72"/>
      <c r="K94" s="74">
        <f t="shared" si="7"/>
        <v>35.74</v>
      </c>
    </row>
    <row r="95" spans="1:11" ht="15.75">
      <c r="A95" s="65" t="s">
        <v>3</v>
      </c>
      <c r="B95" s="66" t="s">
        <v>221</v>
      </c>
      <c r="C95" s="66" t="s">
        <v>341</v>
      </c>
      <c r="D95" s="66"/>
      <c r="E95" s="66"/>
      <c r="F95" s="66"/>
      <c r="G95" s="67">
        <v>0.01568287037037037</v>
      </c>
      <c r="H95" s="66"/>
      <c r="I95" s="66"/>
      <c r="J95" s="66"/>
      <c r="K95" s="68">
        <f aca="true" t="shared" si="8" ref="K95:K116">ROUND($G$95/G95*$H$2,2)</f>
        <v>100</v>
      </c>
    </row>
    <row r="96" spans="1:11" ht="15.75">
      <c r="A96" s="69" t="s">
        <v>252</v>
      </c>
      <c r="B96" s="53" t="s">
        <v>221</v>
      </c>
      <c r="C96" s="53" t="s">
        <v>341</v>
      </c>
      <c r="D96" s="53"/>
      <c r="E96" s="53"/>
      <c r="F96" s="53"/>
      <c r="G96" s="54">
        <v>0.015740740740740743</v>
      </c>
      <c r="H96" s="53"/>
      <c r="I96" s="53"/>
      <c r="J96" s="53"/>
      <c r="K96" s="70">
        <f t="shared" si="8"/>
        <v>99.63</v>
      </c>
    </row>
    <row r="97" spans="1:11" ht="15.75">
      <c r="A97" s="69" t="s">
        <v>435</v>
      </c>
      <c r="B97" s="53" t="s">
        <v>221</v>
      </c>
      <c r="C97" s="53" t="s">
        <v>341</v>
      </c>
      <c r="D97" s="53"/>
      <c r="E97" s="53"/>
      <c r="F97" s="53"/>
      <c r="G97" s="54">
        <v>0.015844907407407408</v>
      </c>
      <c r="H97" s="53"/>
      <c r="I97" s="53"/>
      <c r="J97" s="53"/>
      <c r="K97" s="70">
        <f t="shared" si="8"/>
        <v>98.98</v>
      </c>
    </row>
    <row r="98" spans="1:11" ht="15.75">
      <c r="A98" s="69" t="s">
        <v>436</v>
      </c>
      <c r="B98" s="53" t="s">
        <v>355</v>
      </c>
      <c r="C98" s="53" t="s">
        <v>341</v>
      </c>
      <c r="D98" s="53"/>
      <c r="E98" s="53"/>
      <c r="F98" s="53"/>
      <c r="G98" s="54">
        <v>0.01596064814814815</v>
      </c>
      <c r="H98" s="53"/>
      <c r="I98" s="53"/>
      <c r="J98" s="53"/>
      <c r="K98" s="70">
        <f t="shared" si="8"/>
        <v>98.26</v>
      </c>
    </row>
    <row r="99" spans="1:11" ht="15.75">
      <c r="A99" s="69" t="s">
        <v>1</v>
      </c>
      <c r="B99" s="53" t="s">
        <v>181</v>
      </c>
      <c r="C99" s="53" t="s">
        <v>341</v>
      </c>
      <c r="D99" s="53"/>
      <c r="E99" s="53"/>
      <c r="F99" s="53"/>
      <c r="G99" s="54">
        <v>0.016041666666666666</v>
      </c>
      <c r="H99" s="53"/>
      <c r="I99" s="53"/>
      <c r="J99" s="53"/>
      <c r="K99" s="70">
        <f t="shared" si="8"/>
        <v>97.76</v>
      </c>
    </row>
    <row r="100" spans="1:11" ht="15.75">
      <c r="A100" s="69" t="s">
        <v>315</v>
      </c>
      <c r="B100" s="53" t="s">
        <v>355</v>
      </c>
      <c r="C100" s="53" t="s">
        <v>341</v>
      </c>
      <c r="D100" s="53"/>
      <c r="E100" s="53"/>
      <c r="F100" s="53"/>
      <c r="G100" s="54">
        <v>0.01650462962962963</v>
      </c>
      <c r="H100" s="53"/>
      <c r="I100" s="53"/>
      <c r="J100" s="53"/>
      <c r="K100" s="70">
        <f t="shared" si="8"/>
        <v>95.02</v>
      </c>
    </row>
    <row r="101" spans="1:11" ht="15.75">
      <c r="A101" s="69" t="s">
        <v>316</v>
      </c>
      <c r="B101" s="53" t="s">
        <v>355</v>
      </c>
      <c r="C101" s="53" t="s">
        <v>341</v>
      </c>
      <c r="D101" s="53"/>
      <c r="E101" s="53"/>
      <c r="F101" s="53"/>
      <c r="G101" s="54">
        <v>0.017141203703703704</v>
      </c>
      <c r="H101" s="53"/>
      <c r="I101" s="53"/>
      <c r="J101" s="53"/>
      <c r="K101" s="70">
        <f t="shared" si="8"/>
        <v>91.49</v>
      </c>
    </row>
    <row r="102" spans="1:11" ht="15.75">
      <c r="A102" s="69" t="s">
        <v>257</v>
      </c>
      <c r="B102" s="53" t="s">
        <v>181</v>
      </c>
      <c r="C102" s="53" t="s">
        <v>341</v>
      </c>
      <c r="D102" s="53"/>
      <c r="E102" s="53"/>
      <c r="F102" s="53"/>
      <c r="G102" s="54">
        <v>0.017534722222222222</v>
      </c>
      <c r="H102" s="53"/>
      <c r="I102" s="53"/>
      <c r="J102" s="53"/>
      <c r="K102" s="70">
        <f t="shared" si="8"/>
        <v>89.44</v>
      </c>
    </row>
    <row r="103" spans="1:11" ht="15.75">
      <c r="A103" s="69" t="s">
        <v>206</v>
      </c>
      <c r="B103" s="53" t="s">
        <v>0</v>
      </c>
      <c r="C103" s="53" t="s">
        <v>341</v>
      </c>
      <c r="D103" s="53"/>
      <c r="E103" s="53"/>
      <c r="F103" s="53"/>
      <c r="G103" s="54">
        <v>0.017916666666666668</v>
      </c>
      <c r="H103" s="53"/>
      <c r="I103" s="53"/>
      <c r="J103" s="53"/>
      <c r="K103" s="70">
        <f t="shared" si="8"/>
        <v>87.53</v>
      </c>
    </row>
    <row r="104" spans="1:11" ht="15.75">
      <c r="A104" s="69" t="s">
        <v>314</v>
      </c>
      <c r="B104" s="53" t="s">
        <v>355</v>
      </c>
      <c r="C104" s="53" t="s">
        <v>341</v>
      </c>
      <c r="D104" s="53"/>
      <c r="E104" s="53"/>
      <c r="F104" s="53"/>
      <c r="G104" s="54">
        <v>0.01989583333333333</v>
      </c>
      <c r="H104" s="53"/>
      <c r="I104" s="53"/>
      <c r="J104" s="53"/>
      <c r="K104" s="70">
        <f t="shared" si="8"/>
        <v>78.82</v>
      </c>
    </row>
    <row r="105" spans="1:11" ht="15.75">
      <c r="A105" s="69" t="s">
        <v>261</v>
      </c>
      <c r="B105" s="53" t="s">
        <v>181</v>
      </c>
      <c r="C105" s="53" t="s">
        <v>341</v>
      </c>
      <c r="D105" s="53"/>
      <c r="E105" s="53"/>
      <c r="F105" s="53"/>
      <c r="G105" s="54">
        <v>0.022349537037037032</v>
      </c>
      <c r="H105" s="53"/>
      <c r="I105" s="53"/>
      <c r="J105" s="53"/>
      <c r="K105" s="70">
        <f t="shared" si="8"/>
        <v>70.17</v>
      </c>
    </row>
    <row r="106" spans="1:11" ht="15.75">
      <c r="A106" s="69" t="s">
        <v>258</v>
      </c>
      <c r="B106" s="53" t="s">
        <v>181</v>
      </c>
      <c r="C106" s="53" t="s">
        <v>341</v>
      </c>
      <c r="D106" s="53"/>
      <c r="E106" s="53"/>
      <c r="F106" s="53"/>
      <c r="G106" s="54">
        <v>0.025949074074074072</v>
      </c>
      <c r="H106" s="53"/>
      <c r="I106" s="53"/>
      <c r="J106" s="53"/>
      <c r="K106" s="70">
        <f t="shared" si="8"/>
        <v>60.44</v>
      </c>
    </row>
    <row r="107" spans="1:11" ht="15.75">
      <c r="A107" s="69" t="s">
        <v>348</v>
      </c>
      <c r="B107" s="53" t="s">
        <v>207</v>
      </c>
      <c r="C107" s="53" t="s">
        <v>341</v>
      </c>
      <c r="D107" s="53"/>
      <c r="E107" s="53"/>
      <c r="F107" s="53"/>
      <c r="G107" s="54">
        <v>0.028287037037037038</v>
      </c>
      <c r="H107" s="53"/>
      <c r="I107" s="53"/>
      <c r="J107" s="53"/>
      <c r="K107" s="70">
        <f t="shared" si="8"/>
        <v>55.44</v>
      </c>
    </row>
    <row r="108" spans="1:11" ht="15.75">
      <c r="A108" s="69" t="s">
        <v>437</v>
      </c>
      <c r="B108" s="53" t="s">
        <v>355</v>
      </c>
      <c r="C108" s="53" t="s">
        <v>341</v>
      </c>
      <c r="D108" s="53"/>
      <c r="E108" s="53"/>
      <c r="F108" s="53"/>
      <c r="G108" s="54">
        <v>0.029444444444444443</v>
      </c>
      <c r="H108" s="53"/>
      <c r="I108" s="53"/>
      <c r="J108" s="53"/>
      <c r="K108" s="70">
        <f t="shared" si="8"/>
        <v>53.26</v>
      </c>
    </row>
    <row r="109" spans="1:11" ht="15.75">
      <c r="A109" s="69" t="s">
        <v>231</v>
      </c>
      <c r="B109" s="53" t="s">
        <v>355</v>
      </c>
      <c r="C109" s="53" t="s">
        <v>341</v>
      </c>
      <c r="D109" s="53"/>
      <c r="E109" s="53"/>
      <c r="F109" s="53"/>
      <c r="G109" s="54">
        <v>0.032199074074074074</v>
      </c>
      <c r="H109" s="53"/>
      <c r="I109" s="53"/>
      <c r="J109" s="53"/>
      <c r="K109" s="70">
        <f t="shared" si="8"/>
        <v>48.71</v>
      </c>
    </row>
    <row r="110" spans="1:11" ht="15.75">
      <c r="A110" s="69" t="s">
        <v>439</v>
      </c>
      <c r="B110" s="53" t="s">
        <v>355</v>
      </c>
      <c r="C110" s="53" t="s">
        <v>341</v>
      </c>
      <c r="D110" s="53"/>
      <c r="E110" s="53"/>
      <c r="F110" s="53"/>
      <c r="G110" s="54">
        <v>0.03366898148148148</v>
      </c>
      <c r="H110" s="53"/>
      <c r="I110" s="53"/>
      <c r="J110" s="53"/>
      <c r="K110" s="70">
        <f t="shared" si="8"/>
        <v>46.58</v>
      </c>
    </row>
    <row r="111" spans="1:11" ht="15.75">
      <c r="A111" s="69" t="s">
        <v>440</v>
      </c>
      <c r="B111" s="53" t="s">
        <v>355</v>
      </c>
      <c r="C111" s="53" t="s">
        <v>341</v>
      </c>
      <c r="D111" s="53"/>
      <c r="E111" s="53"/>
      <c r="F111" s="53"/>
      <c r="G111" s="54">
        <v>0.03978009259259259</v>
      </c>
      <c r="H111" s="53"/>
      <c r="I111" s="53"/>
      <c r="J111" s="53"/>
      <c r="K111" s="70">
        <f t="shared" si="8"/>
        <v>39.42</v>
      </c>
    </row>
    <row r="112" spans="1:11" ht="15.75">
      <c r="A112" s="69" t="s">
        <v>232</v>
      </c>
      <c r="B112" s="53" t="s">
        <v>355</v>
      </c>
      <c r="C112" s="53" t="s">
        <v>341</v>
      </c>
      <c r="D112" s="53"/>
      <c r="E112" s="53"/>
      <c r="F112" s="53"/>
      <c r="G112" s="54">
        <v>0.05439814814814815</v>
      </c>
      <c r="H112" s="53"/>
      <c r="I112" s="53"/>
      <c r="J112" s="53"/>
      <c r="K112" s="70">
        <f t="shared" si="8"/>
        <v>28.83</v>
      </c>
    </row>
    <row r="113" spans="1:11" ht="15.75">
      <c r="A113" s="69" t="s">
        <v>441</v>
      </c>
      <c r="B113" s="53" t="s">
        <v>355</v>
      </c>
      <c r="C113" s="53" t="s">
        <v>341</v>
      </c>
      <c r="D113" s="53"/>
      <c r="E113" s="53"/>
      <c r="F113" s="53"/>
      <c r="G113" s="54">
        <v>0.05574074074074074</v>
      </c>
      <c r="H113" s="53"/>
      <c r="I113" s="53"/>
      <c r="J113" s="53"/>
      <c r="K113" s="70">
        <f t="shared" si="8"/>
        <v>28.14</v>
      </c>
    </row>
    <row r="114" spans="1:11" ht="15.75">
      <c r="A114" s="69" t="s">
        <v>443</v>
      </c>
      <c r="B114" s="53" t="s">
        <v>355</v>
      </c>
      <c r="C114" s="53" t="s">
        <v>341</v>
      </c>
      <c r="D114" s="53"/>
      <c r="E114" s="53"/>
      <c r="F114" s="53"/>
      <c r="G114" s="54">
        <v>0.06204861111111112</v>
      </c>
      <c r="H114" s="53"/>
      <c r="I114" s="53"/>
      <c r="J114" s="53"/>
      <c r="K114" s="70">
        <f t="shared" si="8"/>
        <v>25.28</v>
      </c>
    </row>
    <row r="115" spans="1:11" ht="15.75">
      <c r="A115" s="69" t="s">
        <v>438</v>
      </c>
      <c r="B115" s="53" t="s">
        <v>355</v>
      </c>
      <c r="C115" s="53" t="s">
        <v>341</v>
      </c>
      <c r="D115" s="53"/>
      <c r="E115" s="53"/>
      <c r="F115" s="53"/>
      <c r="G115" s="54">
        <v>0.0645949074074074</v>
      </c>
      <c r="H115" s="53"/>
      <c r="I115" s="53"/>
      <c r="J115" s="53"/>
      <c r="K115" s="70">
        <f t="shared" si="8"/>
        <v>24.28</v>
      </c>
    </row>
    <row r="116" spans="1:11" ht="16.5" thickBot="1">
      <c r="A116" s="71" t="s">
        <v>497</v>
      </c>
      <c r="B116" s="72" t="s">
        <v>355</v>
      </c>
      <c r="C116" s="72" t="s">
        <v>341</v>
      </c>
      <c r="D116" s="72"/>
      <c r="E116" s="72"/>
      <c r="F116" s="72"/>
      <c r="G116" s="73">
        <v>0.06700231481481482</v>
      </c>
      <c r="H116" s="72"/>
      <c r="I116" s="72"/>
      <c r="J116" s="72"/>
      <c r="K116" s="74">
        <f t="shared" si="8"/>
        <v>23.41</v>
      </c>
    </row>
    <row r="117" spans="1:11" ht="15.75">
      <c r="A117" s="65" t="s">
        <v>250</v>
      </c>
      <c r="B117" s="66" t="s">
        <v>0</v>
      </c>
      <c r="C117" s="66" t="s">
        <v>343</v>
      </c>
      <c r="D117" s="66"/>
      <c r="E117" s="66"/>
      <c r="F117" s="66"/>
      <c r="G117" s="67">
        <v>0.03256944444444444</v>
      </c>
      <c r="H117" s="66"/>
      <c r="I117" s="66"/>
      <c r="J117" s="66"/>
      <c r="K117" s="68">
        <f aca="true" t="shared" si="9" ref="K117:K128">ROUND($G$117/G117*$H$2,2)</f>
        <v>100</v>
      </c>
    </row>
    <row r="118" spans="1:11" ht="15.75">
      <c r="A118" s="69" t="s">
        <v>254</v>
      </c>
      <c r="B118" s="53" t="s">
        <v>355</v>
      </c>
      <c r="C118" s="53" t="s">
        <v>343</v>
      </c>
      <c r="D118" s="53"/>
      <c r="E118" s="53"/>
      <c r="F118" s="53"/>
      <c r="G118" s="54">
        <v>0.033171296296296296</v>
      </c>
      <c r="H118" s="53"/>
      <c r="I118" s="53"/>
      <c r="J118" s="53"/>
      <c r="K118" s="70">
        <f t="shared" si="9"/>
        <v>98.19</v>
      </c>
    </row>
    <row r="119" spans="1:11" ht="15.75">
      <c r="A119" s="69" t="s">
        <v>445</v>
      </c>
      <c r="B119" s="53" t="s">
        <v>363</v>
      </c>
      <c r="C119" s="53" t="s">
        <v>343</v>
      </c>
      <c r="D119" s="53"/>
      <c r="E119" s="53"/>
      <c r="F119" s="53"/>
      <c r="G119" s="54">
        <v>0.03480324074074074</v>
      </c>
      <c r="H119" s="53"/>
      <c r="I119" s="53"/>
      <c r="J119" s="53"/>
      <c r="K119" s="70">
        <f t="shared" si="9"/>
        <v>93.58</v>
      </c>
    </row>
    <row r="120" spans="1:11" ht="15.75">
      <c r="A120" s="69" t="s">
        <v>4</v>
      </c>
      <c r="B120" s="53" t="s">
        <v>0</v>
      </c>
      <c r="C120" s="53" t="s">
        <v>343</v>
      </c>
      <c r="D120" s="53"/>
      <c r="E120" s="53"/>
      <c r="F120" s="53"/>
      <c r="G120" s="54">
        <v>0.03546296296296297</v>
      </c>
      <c r="H120" s="53"/>
      <c r="I120" s="53"/>
      <c r="J120" s="53"/>
      <c r="K120" s="70">
        <f t="shared" si="9"/>
        <v>91.84</v>
      </c>
    </row>
    <row r="121" spans="1:11" ht="15.75">
      <c r="A121" s="69" t="s">
        <v>444</v>
      </c>
      <c r="B121" s="53" t="s">
        <v>363</v>
      </c>
      <c r="C121" s="53" t="s">
        <v>343</v>
      </c>
      <c r="D121" s="53"/>
      <c r="E121" s="53"/>
      <c r="F121" s="53"/>
      <c r="G121" s="54">
        <v>0.03629629629629629</v>
      </c>
      <c r="H121" s="53"/>
      <c r="I121" s="53"/>
      <c r="J121" s="53"/>
      <c r="K121" s="70">
        <f t="shared" si="9"/>
        <v>89.73</v>
      </c>
    </row>
    <row r="122" spans="1:11" ht="15.75">
      <c r="A122" s="69" t="s">
        <v>260</v>
      </c>
      <c r="B122" s="53" t="s">
        <v>355</v>
      </c>
      <c r="C122" s="53" t="s">
        <v>343</v>
      </c>
      <c r="D122" s="53"/>
      <c r="E122" s="53"/>
      <c r="F122" s="53"/>
      <c r="G122" s="54">
        <v>0.03695601851851852</v>
      </c>
      <c r="H122" s="53"/>
      <c r="I122" s="53"/>
      <c r="J122" s="53"/>
      <c r="K122" s="70">
        <f t="shared" si="9"/>
        <v>88.13</v>
      </c>
    </row>
    <row r="123" spans="1:11" ht="15.75">
      <c r="A123" s="69" t="s">
        <v>447</v>
      </c>
      <c r="B123" s="53" t="s">
        <v>0</v>
      </c>
      <c r="C123" s="53" t="s">
        <v>343</v>
      </c>
      <c r="D123" s="53"/>
      <c r="E123" s="53"/>
      <c r="F123" s="53"/>
      <c r="G123" s="54">
        <v>0.045335648148148146</v>
      </c>
      <c r="H123" s="53"/>
      <c r="I123" s="53"/>
      <c r="J123" s="53"/>
      <c r="K123" s="70">
        <f t="shared" si="9"/>
        <v>71.84</v>
      </c>
    </row>
    <row r="124" spans="1:11" ht="15.75">
      <c r="A124" s="69" t="s">
        <v>251</v>
      </c>
      <c r="B124" s="53" t="s">
        <v>355</v>
      </c>
      <c r="C124" s="53" t="s">
        <v>343</v>
      </c>
      <c r="D124" s="53"/>
      <c r="E124" s="53"/>
      <c r="F124" s="53"/>
      <c r="G124" s="54">
        <v>0.045844907407407404</v>
      </c>
      <c r="H124" s="53"/>
      <c r="I124" s="53"/>
      <c r="J124" s="53"/>
      <c r="K124" s="70">
        <f t="shared" si="9"/>
        <v>71.04</v>
      </c>
    </row>
    <row r="125" spans="1:11" ht="15.75">
      <c r="A125" s="69" t="s">
        <v>323</v>
      </c>
      <c r="B125" s="53" t="s">
        <v>181</v>
      </c>
      <c r="C125" s="53" t="s">
        <v>343</v>
      </c>
      <c r="D125" s="53"/>
      <c r="E125" s="53"/>
      <c r="F125" s="53"/>
      <c r="G125" s="54">
        <v>0.04717592592592593</v>
      </c>
      <c r="H125" s="53"/>
      <c r="I125" s="53"/>
      <c r="J125" s="53"/>
      <c r="K125" s="70">
        <f t="shared" si="9"/>
        <v>69.04</v>
      </c>
    </row>
    <row r="126" spans="1:11" ht="15.75">
      <c r="A126" s="69" t="s">
        <v>448</v>
      </c>
      <c r="B126" s="53" t="s">
        <v>0</v>
      </c>
      <c r="C126" s="53" t="s">
        <v>343</v>
      </c>
      <c r="D126" s="53"/>
      <c r="E126" s="53"/>
      <c r="F126" s="53"/>
      <c r="G126" s="54">
        <v>0.04917824074074074</v>
      </c>
      <c r="H126" s="53"/>
      <c r="I126" s="53"/>
      <c r="J126" s="53"/>
      <c r="K126" s="70">
        <f t="shared" si="9"/>
        <v>66.23</v>
      </c>
    </row>
    <row r="127" spans="1:11" ht="15.75">
      <c r="A127" s="69" t="s">
        <v>351</v>
      </c>
      <c r="B127" s="53" t="s">
        <v>355</v>
      </c>
      <c r="C127" s="53" t="s">
        <v>343</v>
      </c>
      <c r="D127" s="53"/>
      <c r="E127" s="53"/>
      <c r="F127" s="53"/>
      <c r="G127" s="54">
        <v>0.05123842592592592</v>
      </c>
      <c r="H127" s="53"/>
      <c r="I127" s="53"/>
      <c r="J127" s="53"/>
      <c r="K127" s="70">
        <f t="shared" si="9"/>
        <v>63.56</v>
      </c>
    </row>
    <row r="128" spans="1:11" ht="16.5" thickBot="1">
      <c r="A128" s="71" t="s">
        <v>446</v>
      </c>
      <c r="B128" s="72" t="s">
        <v>355</v>
      </c>
      <c r="C128" s="72" t="s">
        <v>343</v>
      </c>
      <c r="D128" s="72"/>
      <c r="E128" s="72"/>
      <c r="F128" s="72"/>
      <c r="G128" s="73">
        <v>0.05260416666666667</v>
      </c>
      <c r="H128" s="72"/>
      <c r="I128" s="72"/>
      <c r="J128" s="72"/>
      <c r="K128" s="74">
        <f t="shared" si="9"/>
        <v>61.91</v>
      </c>
    </row>
    <row r="129" spans="1:11" ht="15.75">
      <c r="A129" s="65" t="s">
        <v>285</v>
      </c>
      <c r="B129" s="66" t="s">
        <v>355</v>
      </c>
      <c r="C129" s="66" t="s">
        <v>345</v>
      </c>
      <c r="D129" s="66"/>
      <c r="E129" s="66"/>
      <c r="F129" s="66"/>
      <c r="G129" s="67">
        <v>0.06344907407407407</v>
      </c>
      <c r="H129" s="66"/>
      <c r="I129" s="66"/>
      <c r="J129" s="66"/>
      <c r="K129" s="68">
        <f>ROUND($G$129/G129*$H$2,2)</f>
        <v>100</v>
      </c>
    </row>
    <row r="130" spans="1:11" ht="15.75">
      <c r="A130" s="69" t="s">
        <v>286</v>
      </c>
      <c r="B130" s="53" t="s">
        <v>355</v>
      </c>
      <c r="C130" s="53" t="s">
        <v>345</v>
      </c>
      <c r="D130" s="53"/>
      <c r="E130" s="53"/>
      <c r="F130" s="53"/>
      <c r="G130" s="54">
        <v>0.06576388888888889</v>
      </c>
      <c r="H130" s="53"/>
      <c r="I130" s="53"/>
      <c r="J130" s="53"/>
      <c r="K130" s="70">
        <f>ROUND($G$129/G130*$H$2,2)</f>
        <v>96.48</v>
      </c>
    </row>
    <row r="131" spans="1:11" ht="15.75">
      <c r="A131" s="69" t="s">
        <v>6</v>
      </c>
      <c r="B131" s="53" t="s">
        <v>0</v>
      </c>
      <c r="C131" s="53" t="s">
        <v>345</v>
      </c>
      <c r="D131" s="53"/>
      <c r="E131" s="53"/>
      <c r="F131" s="53"/>
      <c r="G131" s="54">
        <v>0.0749537037037037</v>
      </c>
      <c r="H131" s="53"/>
      <c r="I131" s="53"/>
      <c r="J131" s="53"/>
      <c r="K131" s="70">
        <f>ROUND($G$129/G131*$H$2,2)</f>
        <v>84.65</v>
      </c>
    </row>
    <row r="132" spans="1:11" ht="15.75">
      <c r="A132" s="69" t="s">
        <v>449</v>
      </c>
      <c r="B132" s="53" t="s">
        <v>363</v>
      </c>
      <c r="C132" s="53" t="s">
        <v>345</v>
      </c>
      <c r="D132" s="53"/>
      <c r="E132" s="53"/>
      <c r="F132" s="53"/>
      <c r="G132" s="54">
        <v>0.07640046296296296</v>
      </c>
      <c r="H132" s="53"/>
      <c r="I132" s="53"/>
      <c r="J132" s="53"/>
      <c r="K132" s="70">
        <f>ROUND($G$129/G132*$H$2,2)</f>
        <v>83.05</v>
      </c>
    </row>
    <row r="133" spans="1:11" ht="16.5" thickBot="1">
      <c r="A133" s="71" t="s">
        <v>322</v>
      </c>
      <c r="B133" s="72" t="s">
        <v>355</v>
      </c>
      <c r="C133" s="72" t="s">
        <v>345</v>
      </c>
      <c r="D133" s="72"/>
      <c r="E133" s="72"/>
      <c r="F133" s="72"/>
      <c r="G133" s="73">
        <v>0.07640046296296296</v>
      </c>
      <c r="H133" s="72"/>
      <c r="I133" s="72"/>
      <c r="J133" s="72"/>
      <c r="K133" s="74">
        <f>ROUND($G$129/G133*$H$2,2)</f>
        <v>83.05</v>
      </c>
    </row>
    <row r="134" spans="1:11" ht="15.75">
      <c r="A134" s="65" t="s">
        <v>455</v>
      </c>
      <c r="B134" s="66" t="s">
        <v>356</v>
      </c>
      <c r="C134" s="66" t="s">
        <v>452</v>
      </c>
      <c r="D134" s="66"/>
      <c r="E134" s="66"/>
      <c r="F134" s="66"/>
      <c r="G134" s="67">
        <v>0.034027777777777775</v>
      </c>
      <c r="H134" s="66"/>
      <c r="I134" s="66"/>
      <c r="J134" s="66"/>
      <c r="K134" s="68">
        <f aca="true" t="shared" si="10" ref="K134:K141">ROUND($G$134/G134*$H$2,2)</f>
        <v>100</v>
      </c>
    </row>
    <row r="135" spans="1:11" ht="15.75">
      <c r="A135" s="69" t="s">
        <v>498</v>
      </c>
      <c r="B135" s="53" t="s">
        <v>171</v>
      </c>
      <c r="C135" s="53" t="s">
        <v>452</v>
      </c>
      <c r="D135" s="53"/>
      <c r="E135" s="53"/>
      <c r="F135" s="53"/>
      <c r="G135" s="54">
        <v>0.037905092592592594</v>
      </c>
      <c r="H135" s="53"/>
      <c r="I135" s="53"/>
      <c r="J135" s="53"/>
      <c r="K135" s="70">
        <f t="shared" si="10"/>
        <v>89.77</v>
      </c>
    </row>
    <row r="136" spans="1:11" ht="15.75">
      <c r="A136" s="69" t="s">
        <v>275</v>
      </c>
      <c r="B136" s="53" t="s">
        <v>360</v>
      </c>
      <c r="C136" s="53" t="s">
        <v>452</v>
      </c>
      <c r="D136" s="53"/>
      <c r="E136" s="53"/>
      <c r="F136" s="53"/>
      <c r="G136" s="54">
        <v>0.041678240740740745</v>
      </c>
      <c r="H136" s="53"/>
      <c r="I136" s="53"/>
      <c r="J136" s="53"/>
      <c r="K136" s="70">
        <f t="shared" si="10"/>
        <v>81.64</v>
      </c>
    </row>
    <row r="137" spans="1:11" ht="15.75">
      <c r="A137" s="69" t="s">
        <v>456</v>
      </c>
      <c r="B137" s="53" t="s">
        <v>171</v>
      </c>
      <c r="C137" s="53" t="s">
        <v>452</v>
      </c>
      <c r="D137" s="53"/>
      <c r="E137" s="53"/>
      <c r="F137" s="53"/>
      <c r="G137" s="54">
        <v>0.04429398148148148</v>
      </c>
      <c r="H137" s="53"/>
      <c r="I137" s="53"/>
      <c r="J137" s="53"/>
      <c r="K137" s="70">
        <f t="shared" si="10"/>
        <v>76.82</v>
      </c>
    </row>
    <row r="138" spans="1:11" ht="15.75">
      <c r="A138" s="69" t="s">
        <v>499</v>
      </c>
      <c r="B138" s="53" t="s">
        <v>171</v>
      </c>
      <c r="C138" s="53" t="s">
        <v>452</v>
      </c>
      <c r="D138" s="53"/>
      <c r="E138" s="53"/>
      <c r="F138" s="53"/>
      <c r="G138" s="54">
        <v>0.04587962962962963</v>
      </c>
      <c r="H138" s="53"/>
      <c r="I138" s="53"/>
      <c r="J138" s="53"/>
      <c r="K138" s="70">
        <f t="shared" si="10"/>
        <v>74.17</v>
      </c>
    </row>
    <row r="139" spans="1:11" ht="15.75">
      <c r="A139" s="69" t="s">
        <v>458</v>
      </c>
      <c r="B139" s="53" t="s">
        <v>360</v>
      </c>
      <c r="C139" s="53" t="s">
        <v>452</v>
      </c>
      <c r="D139" s="53"/>
      <c r="E139" s="53"/>
      <c r="F139" s="53"/>
      <c r="G139" s="54">
        <v>0.046898148148148154</v>
      </c>
      <c r="H139" s="53"/>
      <c r="I139" s="53"/>
      <c r="J139" s="53"/>
      <c r="K139" s="70">
        <f t="shared" si="10"/>
        <v>72.56</v>
      </c>
    </row>
    <row r="140" spans="1:11" ht="15.75">
      <c r="A140" s="69" t="s">
        <v>172</v>
      </c>
      <c r="B140" s="53" t="s">
        <v>173</v>
      </c>
      <c r="C140" s="53" t="s">
        <v>452</v>
      </c>
      <c r="D140" s="53"/>
      <c r="E140" s="53"/>
      <c r="F140" s="53"/>
      <c r="G140" s="54">
        <v>0.051412037037037034</v>
      </c>
      <c r="H140" s="53"/>
      <c r="I140" s="53"/>
      <c r="J140" s="53"/>
      <c r="K140" s="70">
        <f t="shared" si="10"/>
        <v>66.19</v>
      </c>
    </row>
    <row r="141" spans="1:11" ht="16.5" thickBot="1">
      <c r="A141" s="71" t="s">
        <v>454</v>
      </c>
      <c r="B141" s="72" t="s">
        <v>357</v>
      </c>
      <c r="C141" s="72" t="s">
        <v>452</v>
      </c>
      <c r="D141" s="72"/>
      <c r="E141" s="72"/>
      <c r="F141" s="72"/>
      <c r="G141" s="73">
        <v>0.05186342592592593</v>
      </c>
      <c r="H141" s="72"/>
      <c r="I141" s="72"/>
      <c r="J141" s="72"/>
      <c r="K141" s="74">
        <f t="shared" si="10"/>
        <v>65.61</v>
      </c>
    </row>
    <row r="142" spans="1:11" ht="15.75">
      <c r="A142" s="65" t="s">
        <v>462</v>
      </c>
      <c r="B142" s="66" t="s">
        <v>171</v>
      </c>
      <c r="C142" s="66" t="s">
        <v>459</v>
      </c>
      <c r="D142" s="66"/>
      <c r="E142" s="66"/>
      <c r="F142" s="66"/>
      <c r="G142" s="67">
        <v>0.043946759259259255</v>
      </c>
      <c r="H142" s="66"/>
      <c r="I142" s="66"/>
      <c r="J142" s="66"/>
      <c r="K142" s="68">
        <f>ROUND($G$142/G142*$H$2,2)</f>
        <v>100</v>
      </c>
    </row>
    <row r="143" spans="1:11" ht="15.75">
      <c r="A143" s="69" t="s">
        <v>464</v>
      </c>
      <c r="B143" s="53" t="s">
        <v>364</v>
      </c>
      <c r="C143" s="53" t="s">
        <v>459</v>
      </c>
      <c r="D143" s="53"/>
      <c r="E143" s="53"/>
      <c r="F143" s="53"/>
      <c r="G143" s="54">
        <v>0.046875</v>
      </c>
      <c r="H143" s="53"/>
      <c r="I143" s="53"/>
      <c r="J143" s="53"/>
      <c r="K143" s="70">
        <f>ROUND($G$142/G143*$H$2,2)</f>
        <v>93.75</v>
      </c>
    </row>
    <row r="144" spans="1:11" ht="15.75">
      <c r="A144" s="69" t="s">
        <v>465</v>
      </c>
      <c r="B144" s="53" t="s">
        <v>360</v>
      </c>
      <c r="C144" s="53" t="s">
        <v>459</v>
      </c>
      <c r="D144" s="53"/>
      <c r="E144" s="53"/>
      <c r="F144" s="53"/>
      <c r="G144" s="54">
        <v>0.05435185185185185</v>
      </c>
      <c r="H144" s="53"/>
      <c r="I144" s="53"/>
      <c r="J144" s="53"/>
      <c r="K144" s="70">
        <f>ROUND($G$142/G144*$H$2,2)</f>
        <v>80.86</v>
      </c>
    </row>
    <row r="145" spans="1:11" ht="16.5" thickBot="1">
      <c r="A145" s="71" t="s">
        <v>460</v>
      </c>
      <c r="B145" s="72" t="s">
        <v>354</v>
      </c>
      <c r="C145" s="72" t="s">
        <v>459</v>
      </c>
      <c r="D145" s="72"/>
      <c r="E145" s="72"/>
      <c r="F145" s="72"/>
      <c r="G145" s="73">
        <v>0.07326388888888889</v>
      </c>
      <c r="H145" s="72"/>
      <c r="I145" s="72"/>
      <c r="J145" s="72"/>
      <c r="K145" s="74">
        <f>ROUND($G$142/G145*$H$2,2)</f>
        <v>59.98</v>
      </c>
    </row>
    <row r="146" spans="1:11" ht="15.75">
      <c r="A146" s="65" t="s">
        <v>293</v>
      </c>
      <c r="B146" s="66" t="s">
        <v>221</v>
      </c>
      <c r="C146" s="66" t="s">
        <v>466</v>
      </c>
      <c r="D146" s="66"/>
      <c r="E146" s="66"/>
      <c r="F146" s="66"/>
      <c r="G146" s="67">
        <v>0.02415509259259259</v>
      </c>
      <c r="H146" s="66"/>
      <c r="I146" s="66"/>
      <c r="J146" s="66"/>
      <c r="K146" s="68">
        <f aca="true" t="shared" si="11" ref="K146:K153">ROUND($G$146/G146*$H$2,2)</f>
        <v>100</v>
      </c>
    </row>
    <row r="147" spans="1:11" ht="15.75">
      <c r="A147" s="69" t="s">
        <v>467</v>
      </c>
      <c r="B147" s="53" t="s">
        <v>361</v>
      </c>
      <c r="C147" s="53" t="s">
        <v>466</v>
      </c>
      <c r="D147" s="53"/>
      <c r="E147" s="53"/>
      <c r="F147" s="53"/>
      <c r="G147" s="54">
        <v>0.02665509259259259</v>
      </c>
      <c r="H147" s="53"/>
      <c r="I147" s="53"/>
      <c r="J147" s="53"/>
      <c r="K147" s="70">
        <f t="shared" si="11"/>
        <v>90.62</v>
      </c>
    </row>
    <row r="148" spans="1:11" ht="15.75">
      <c r="A148" s="69" t="s">
        <v>468</v>
      </c>
      <c r="B148" s="53" t="s">
        <v>171</v>
      </c>
      <c r="C148" s="53" t="s">
        <v>466</v>
      </c>
      <c r="D148" s="53"/>
      <c r="E148" s="53"/>
      <c r="F148" s="53"/>
      <c r="G148" s="54">
        <v>0.0315625</v>
      </c>
      <c r="H148" s="53"/>
      <c r="I148" s="53"/>
      <c r="J148" s="53"/>
      <c r="K148" s="70">
        <f t="shared" si="11"/>
        <v>76.53</v>
      </c>
    </row>
    <row r="149" spans="1:11" ht="15.75">
      <c r="A149" s="69" t="s">
        <v>500</v>
      </c>
      <c r="B149" s="53" t="s">
        <v>171</v>
      </c>
      <c r="C149" s="53" t="s">
        <v>466</v>
      </c>
      <c r="D149" s="53"/>
      <c r="E149" s="53"/>
      <c r="F149" s="53"/>
      <c r="G149" s="54">
        <v>0.0356712962962963</v>
      </c>
      <c r="H149" s="53"/>
      <c r="I149" s="53"/>
      <c r="J149" s="53"/>
      <c r="K149" s="70">
        <f t="shared" si="11"/>
        <v>67.72</v>
      </c>
    </row>
    <row r="150" spans="1:11" ht="15.75">
      <c r="A150" s="69" t="s">
        <v>472</v>
      </c>
      <c r="B150" s="53" t="s">
        <v>358</v>
      </c>
      <c r="C150" s="53" t="s">
        <v>466</v>
      </c>
      <c r="D150" s="53"/>
      <c r="E150" s="53"/>
      <c r="F150" s="53"/>
      <c r="G150" s="54">
        <v>0.036967592592592594</v>
      </c>
      <c r="H150" s="53"/>
      <c r="I150" s="53"/>
      <c r="J150" s="53"/>
      <c r="K150" s="70">
        <f t="shared" si="11"/>
        <v>65.34</v>
      </c>
    </row>
    <row r="151" spans="1:11" ht="15.75">
      <c r="A151" s="69" t="s">
        <v>469</v>
      </c>
      <c r="B151" s="53" t="s">
        <v>169</v>
      </c>
      <c r="C151" s="53" t="s">
        <v>466</v>
      </c>
      <c r="D151" s="53"/>
      <c r="E151" s="53"/>
      <c r="F151" s="53"/>
      <c r="G151" s="54">
        <v>0.04027777777777778</v>
      </c>
      <c r="H151" s="53"/>
      <c r="I151" s="53"/>
      <c r="J151" s="53"/>
      <c r="K151" s="70">
        <f t="shared" si="11"/>
        <v>59.97</v>
      </c>
    </row>
    <row r="152" spans="1:11" ht="15.75">
      <c r="A152" s="69" t="s">
        <v>471</v>
      </c>
      <c r="B152" s="53" t="s">
        <v>358</v>
      </c>
      <c r="C152" s="53" t="s">
        <v>466</v>
      </c>
      <c r="D152" s="53"/>
      <c r="E152" s="53"/>
      <c r="F152" s="53"/>
      <c r="G152" s="54">
        <v>0.04734953703703704</v>
      </c>
      <c r="H152" s="53"/>
      <c r="I152" s="53"/>
      <c r="J152" s="53"/>
      <c r="K152" s="70">
        <f t="shared" si="11"/>
        <v>51.01</v>
      </c>
    </row>
    <row r="153" spans="1:11" ht="16.5" thickBot="1">
      <c r="A153" s="71" t="s">
        <v>470</v>
      </c>
      <c r="B153" s="72" t="s">
        <v>173</v>
      </c>
      <c r="C153" s="72" t="s">
        <v>466</v>
      </c>
      <c r="D153" s="72"/>
      <c r="E153" s="72"/>
      <c r="F153" s="72"/>
      <c r="G153" s="73">
        <v>0.05287037037037037</v>
      </c>
      <c r="H153" s="72"/>
      <c r="I153" s="72"/>
      <c r="J153" s="72"/>
      <c r="K153" s="74">
        <f t="shared" si="11"/>
        <v>45.69</v>
      </c>
    </row>
    <row r="154" spans="1:11" ht="15.75">
      <c r="A154" s="65" t="s">
        <v>331</v>
      </c>
      <c r="B154" s="66" t="s">
        <v>169</v>
      </c>
      <c r="C154" s="66" t="s">
        <v>480</v>
      </c>
      <c r="D154" s="66"/>
      <c r="E154" s="66"/>
      <c r="F154" s="66"/>
      <c r="G154" s="67">
        <v>0.03789351851851852</v>
      </c>
      <c r="H154" s="66"/>
      <c r="I154" s="66"/>
      <c r="J154" s="66"/>
      <c r="K154" s="68">
        <f aca="true" t="shared" si="12" ref="K154:K165">ROUND($G$154/G154*$H$2,2)</f>
        <v>100</v>
      </c>
    </row>
    <row r="155" spans="1:11" ht="15.75">
      <c r="A155" s="69" t="s">
        <v>178</v>
      </c>
      <c r="B155" s="53" t="s">
        <v>169</v>
      </c>
      <c r="C155" s="53" t="s">
        <v>480</v>
      </c>
      <c r="D155" s="53"/>
      <c r="E155" s="53"/>
      <c r="F155" s="53"/>
      <c r="G155" s="54">
        <v>0.03894675925925926</v>
      </c>
      <c r="H155" s="53"/>
      <c r="I155" s="53"/>
      <c r="J155" s="53"/>
      <c r="K155" s="70">
        <f t="shared" si="12"/>
        <v>97.3</v>
      </c>
    </row>
    <row r="156" spans="1:11" ht="15.75">
      <c r="A156" s="69" t="s">
        <v>501</v>
      </c>
      <c r="B156" s="53" t="s">
        <v>363</v>
      </c>
      <c r="C156" s="53" t="s">
        <v>480</v>
      </c>
      <c r="D156" s="53"/>
      <c r="E156" s="53"/>
      <c r="F156" s="53"/>
      <c r="G156" s="54">
        <v>0.03966435185185185</v>
      </c>
      <c r="H156" s="53"/>
      <c r="I156" s="53"/>
      <c r="J156" s="53"/>
      <c r="K156" s="70">
        <f t="shared" si="12"/>
        <v>95.54</v>
      </c>
    </row>
    <row r="157" spans="1:11" ht="15.75">
      <c r="A157" s="69" t="s">
        <v>292</v>
      </c>
      <c r="B157" s="53" t="s">
        <v>361</v>
      </c>
      <c r="C157" s="53" t="s">
        <v>480</v>
      </c>
      <c r="D157" s="53"/>
      <c r="E157" s="53"/>
      <c r="F157" s="53"/>
      <c r="G157" s="54">
        <v>0.04828703703703704</v>
      </c>
      <c r="H157" s="53"/>
      <c r="I157" s="53"/>
      <c r="J157" s="53"/>
      <c r="K157" s="70">
        <f t="shared" si="12"/>
        <v>78.48</v>
      </c>
    </row>
    <row r="158" spans="1:11" ht="15.75">
      <c r="A158" s="69" t="s">
        <v>332</v>
      </c>
      <c r="B158" s="53" t="s">
        <v>169</v>
      </c>
      <c r="C158" s="53" t="s">
        <v>480</v>
      </c>
      <c r="D158" s="53"/>
      <c r="E158" s="53"/>
      <c r="F158" s="53"/>
      <c r="G158" s="54">
        <v>0.04888888888888889</v>
      </c>
      <c r="H158" s="53"/>
      <c r="I158" s="53"/>
      <c r="J158" s="53"/>
      <c r="K158" s="70">
        <f t="shared" si="12"/>
        <v>77.51</v>
      </c>
    </row>
    <row r="159" spans="1:11" ht="15.75">
      <c r="A159" s="69" t="s">
        <v>299</v>
      </c>
      <c r="B159" s="53" t="s">
        <v>169</v>
      </c>
      <c r="C159" s="53" t="s">
        <v>480</v>
      </c>
      <c r="D159" s="53"/>
      <c r="E159" s="53"/>
      <c r="F159" s="53"/>
      <c r="G159" s="54">
        <v>0.04918981481481482</v>
      </c>
      <c r="H159" s="53"/>
      <c r="I159" s="53"/>
      <c r="J159" s="53"/>
      <c r="K159" s="70">
        <f t="shared" si="12"/>
        <v>77.04</v>
      </c>
    </row>
    <row r="160" spans="1:11" ht="15.75">
      <c r="A160" s="69" t="s">
        <v>479</v>
      </c>
      <c r="B160" s="53" t="s">
        <v>363</v>
      </c>
      <c r="C160" s="53" t="s">
        <v>480</v>
      </c>
      <c r="D160" s="53"/>
      <c r="E160" s="53"/>
      <c r="F160" s="53"/>
      <c r="G160" s="54">
        <v>0.05461805555555555</v>
      </c>
      <c r="H160" s="53"/>
      <c r="I160" s="53"/>
      <c r="J160" s="53"/>
      <c r="K160" s="70">
        <f t="shared" si="12"/>
        <v>69.38</v>
      </c>
    </row>
    <row r="161" spans="1:11" ht="15.75">
      <c r="A161" s="69" t="s">
        <v>478</v>
      </c>
      <c r="B161" s="53" t="s">
        <v>171</v>
      </c>
      <c r="C161" s="53" t="s">
        <v>480</v>
      </c>
      <c r="D161" s="53"/>
      <c r="E161" s="53"/>
      <c r="F161" s="53"/>
      <c r="G161" s="54">
        <v>0.05574074074074074</v>
      </c>
      <c r="H161" s="53"/>
      <c r="I161" s="53"/>
      <c r="J161" s="53"/>
      <c r="K161" s="70">
        <f t="shared" si="12"/>
        <v>67.98</v>
      </c>
    </row>
    <row r="162" spans="1:11" ht="15.75">
      <c r="A162" s="69" t="s">
        <v>477</v>
      </c>
      <c r="B162" s="53" t="s">
        <v>175</v>
      </c>
      <c r="C162" s="53" t="s">
        <v>480</v>
      </c>
      <c r="D162" s="53"/>
      <c r="E162" s="53"/>
      <c r="F162" s="53"/>
      <c r="G162" s="54">
        <v>0.06892361111111112</v>
      </c>
      <c r="H162" s="53"/>
      <c r="I162" s="53"/>
      <c r="J162" s="53"/>
      <c r="K162" s="70">
        <f t="shared" si="12"/>
        <v>54.98</v>
      </c>
    </row>
    <row r="163" spans="1:11" ht="15.75">
      <c r="A163" s="69" t="s">
        <v>502</v>
      </c>
      <c r="B163" s="53" t="s">
        <v>171</v>
      </c>
      <c r="C163" s="53" t="s">
        <v>480</v>
      </c>
      <c r="D163" s="53"/>
      <c r="E163" s="53"/>
      <c r="F163" s="53"/>
      <c r="G163" s="54">
        <v>0.07383101851851852</v>
      </c>
      <c r="H163" s="53"/>
      <c r="I163" s="53"/>
      <c r="J163" s="53"/>
      <c r="K163" s="70">
        <f t="shared" si="12"/>
        <v>51.32</v>
      </c>
    </row>
    <row r="164" spans="1:11" ht="15.75">
      <c r="A164" s="69" t="s">
        <v>340</v>
      </c>
      <c r="B164" s="53" t="s">
        <v>365</v>
      </c>
      <c r="C164" s="53" t="s">
        <v>480</v>
      </c>
      <c r="D164" s="53"/>
      <c r="E164" s="53"/>
      <c r="F164" s="53"/>
      <c r="G164" s="54">
        <v>0.07686342592592592</v>
      </c>
      <c r="H164" s="53"/>
      <c r="I164" s="53"/>
      <c r="J164" s="53"/>
      <c r="K164" s="70">
        <f t="shared" si="12"/>
        <v>49.3</v>
      </c>
    </row>
    <row r="165" spans="1:11" ht="16.5" thickBot="1">
      <c r="A165" s="71" t="s">
        <v>474</v>
      </c>
      <c r="B165" s="72" t="s">
        <v>363</v>
      </c>
      <c r="C165" s="72" t="s">
        <v>480</v>
      </c>
      <c r="D165" s="72"/>
      <c r="E165" s="72"/>
      <c r="F165" s="72"/>
      <c r="G165" s="73">
        <v>0.08299768518518519</v>
      </c>
      <c r="H165" s="72"/>
      <c r="I165" s="72"/>
      <c r="J165" s="72"/>
      <c r="K165" s="74">
        <f t="shared" si="12"/>
        <v>45.66</v>
      </c>
    </row>
  </sheetData>
  <sheetProtection/>
  <autoFilter ref="A2:K2"/>
  <mergeCells count="1">
    <mergeCell ref="A1:K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188"/>
  <sheetViews>
    <sheetView tabSelected="1" zoomScale="90" zoomScaleNormal="90" zoomScalePageLayoutView="0" workbookViewId="0" topLeftCell="A1">
      <pane xSplit="1" ySplit="1" topLeftCell="B1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1" sqref="A171:G188"/>
    </sheetView>
  </sheetViews>
  <sheetFormatPr defaultColWidth="9.00390625" defaultRowHeight="15.75"/>
  <cols>
    <col min="1" max="1" width="22.50390625" style="26" bestFit="1" customWidth="1"/>
    <col min="2" max="2" width="23.375" style="87" bestFit="1" customWidth="1"/>
    <col min="3" max="3" width="13.375" style="88" bestFit="1" customWidth="1"/>
    <col min="4" max="4" width="7.625" style="88" customWidth="1"/>
    <col min="5" max="5" width="6.875" style="88" customWidth="1"/>
    <col min="6" max="6" width="7.875" style="85" customWidth="1"/>
    <col min="7" max="7" width="8.875" style="88" customWidth="1"/>
    <col min="8" max="16384" width="9.00390625" style="26" customWidth="1"/>
  </cols>
  <sheetData>
    <row r="1" spans="1:7" ht="32.25" thickBot="1">
      <c r="A1" s="77" t="s">
        <v>160</v>
      </c>
      <c r="B1" s="89" t="s">
        <v>334</v>
      </c>
      <c r="C1" s="86" t="s">
        <v>352</v>
      </c>
      <c r="D1" s="90" t="s">
        <v>165</v>
      </c>
      <c r="E1" s="90" t="s">
        <v>176</v>
      </c>
      <c r="F1" s="91" t="s">
        <v>337</v>
      </c>
      <c r="G1" s="86" t="s">
        <v>159</v>
      </c>
    </row>
    <row r="2" spans="1:7" ht="16.5" thickBot="1">
      <c r="A2" s="60" t="s">
        <v>366</v>
      </c>
      <c r="B2" s="93" t="str">
        <f>VLOOKUP(A2,'I день'!$A$4:$K$175,2,FALSE)</f>
        <v>Регионсм</v>
      </c>
      <c r="C2" s="93" t="str">
        <f>VLOOKUP(A2,'I день'!$A$4:$K$175,3,FALSE)</f>
        <v>Open </v>
      </c>
      <c r="D2" s="94">
        <f>VLOOKUP(A2,'I день'!$A$4:$L$175,11,FALSE)</f>
        <v>100</v>
      </c>
      <c r="E2" s="94"/>
      <c r="F2" s="94">
        <f>SUM(D2:E2)</f>
        <v>100</v>
      </c>
      <c r="G2" s="95">
        <f>RANK(F2,$F$2:$F$2)</f>
        <v>1</v>
      </c>
    </row>
    <row r="3" spans="1:7" ht="15.75">
      <c r="A3" s="65" t="s">
        <v>370</v>
      </c>
      <c r="B3" s="96" t="str">
        <f>VLOOKUP(A3,'I день'!$A$4:$K$175,2,FALSE)</f>
        <v>ДТДМ Волжский</v>
      </c>
      <c r="C3" s="96" t="str">
        <f>VLOOKUP(A3,'I день'!$A$4:$K$175,3,FALSE)</f>
        <v>Ж10   </v>
      </c>
      <c r="D3" s="97">
        <f>VLOOKUP(A3,'I день'!$A$4:$L$175,11,FALSE)</f>
        <v>100</v>
      </c>
      <c r="E3" s="97">
        <f>VLOOKUP(A3,'II день'!$A$3:$L$175,11,FALSE)</f>
        <v>100</v>
      </c>
      <c r="F3" s="100">
        <f>SUM(D3:E3)</f>
        <v>200</v>
      </c>
      <c r="G3" s="103">
        <f>RANK(F3,$F$3:$F$12)</f>
        <v>1</v>
      </c>
    </row>
    <row r="4" spans="1:7" ht="15.75">
      <c r="A4" s="69" t="s">
        <v>369</v>
      </c>
      <c r="B4" s="84" t="str">
        <f>VLOOKUP(A4,'I день'!$A$4:$K$175,2,FALSE)</f>
        <v>ДТДМ Волжский</v>
      </c>
      <c r="C4" s="84" t="str">
        <f>VLOOKUP(A4,'I день'!$A$4:$K$175,3,FALSE)</f>
        <v>Ж10   </v>
      </c>
      <c r="D4" s="92">
        <f>VLOOKUP(A4,'I день'!$A$4:$L$175,11,FALSE)</f>
        <v>99.47</v>
      </c>
      <c r="E4" s="92">
        <f>VLOOKUP(A4,'II день'!$A$3:$L$175,11,FALSE)</f>
        <v>76.24</v>
      </c>
      <c r="F4" s="101">
        <f>SUM(D4:E4)</f>
        <v>175.70999999999998</v>
      </c>
      <c r="G4" s="104">
        <f>RANK(F4,$F$3:$F$12)</f>
        <v>2</v>
      </c>
    </row>
    <row r="5" spans="1:7" ht="15.75">
      <c r="A5" s="69" t="s">
        <v>373</v>
      </c>
      <c r="B5" s="84" t="str">
        <f>VLOOKUP(A5,'I день'!$A$4:$K$175,2,FALSE)</f>
        <v>ДТДМ Волжский</v>
      </c>
      <c r="C5" s="84" t="str">
        <f>VLOOKUP(A5,'I день'!$A$4:$K$175,3,FALSE)</f>
        <v>Ж10   </v>
      </c>
      <c r="D5" s="92">
        <f>VLOOKUP(A5,'I день'!$A$4:$L$175,11,FALSE)</f>
        <v>86.21</v>
      </c>
      <c r="E5" s="92">
        <f>VLOOKUP(A5,'II день'!$A$3:$L$175,11,FALSE)</f>
        <v>76.24</v>
      </c>
      <c r="F5" s="101">
        <f>SUM(D5:E5)</f>
        <v>162.45</v>
      </c>
      <c r="G5" s="104">
        <f>RANK(F5,$F$3:$F$12)</f>
        <v>3</v>
      </c>
    </row>
    <row r="6" spans="1:7" ht="15.75">
      <c r="A6" s="69" t="s">
        <v>371</v>
      </c>
      <c r="B6" s="84" t="str">
        <f>VLOOKUP(A6,'I день'!$A$4:$K$175,2,FALSE)</f>
        <v>ДТДМ Волжский</v>
      </c>
      <c r="C6" s="84" t="str">
        <f>VLOOKUP(A6,'I день'!$A$4:$K$175,3,FALSE)</f>
        <v>Ж10   </v>
      </c>
      <c r="D6" s="92">
        <f>VLOOKUP(A6,'I день'!$A$4:$L$175,11,FALSE)</f>
        <v>70.22</v>
      </c>
      <c r="E6" s="92">
        <f>VLOOKUP(A6,'II день'!$A$3:$L$175,11,FALSE)</f>
        <v>55.13</v>
      </c>
      <c r="F6" s="101">
        <f>SUM(D6:E6)</f>
        <v>125.35</v>
      </c>
      <c r="G6" s="104">
        <f>RANK(F6,$F$3:$F$12)</f>
        <v>4</v>
      </c>
    </row>
    <row r="7" spans="1:7" ht="15.75">
      <c r="A7" s="69" t="s">
        <v>372</v>
      </c>
      <c r="B7" s="84" t="str">
        <f>VLOOKUP(A7,'I день'!$A$4:$K$175,2,FALSE)</f>
        <v>ДТДМ Волжский</v>
      </c>
      <c r="C7" s="84" t="str">
        <f>VLOOKUP(A7,'I день'!$A$4:$K$175,3,FALSE)</f>
        <v>Ж10   </v>
      </c>
      <c r="D7" s="92">
        <f>VLOOKUP(A7,'I день'!$A$4:$L$175,11,FALSE)</f>
        <v>43.3</v>
      </c>
      <c r="E7" s="92">
        <f>VLOOKUP(A7,'II день'!$A$3:$L$175,11,FALSE)</f>
        <v>75.72</v>
      </c>
      <c r="F7" s="101">
        <f>SUM(D7:E7)</f>
        <v>119.02</v>
      </c>
      <c r="G7" s="104">
        <f>RANK(F7,$F$3:$F$12)</f>
        <v>5</v>
      </c>
    </row>
    <row r="8" spans="1:7" ht="15.75">
      <c r="A8" s="69" t="s">
        <v>368</v>
      </c>
      <c r="B8" s="84" t="str">
        <f>VLOOKUP(A8,'I день'!$A$4:$K$175,2,FALSE)</f>
        <v>Русинка</v>
      </c>
      <c r="C8" s="84" t="str">
        <f>VLOOKUP(A8,'I день'!$A$4:$K$175,3,FALSE)</f>
        <v>Ж10   </v>
      </c>
      <c r="D8" s="92">
        <f>VLOOKUP(A8,'I день'!$A$4:$L$175,11,FALSE)</f>
        <v>41.39</v>
      </c>
      <c r="E8" s="92">
        <f>VLOOKUP(A8,'II день'!$A$3:$L$175,11,FALSE)</f>
        <v>47.15</v>
      </c>
      <c r="F8" s="101">
        <f>SUM(D8:E8)</f>
        <v>88.53999999999999</v>
      </c>
      <c r="G8" s="104">
        <f>RANK(F8,$F$3:$F$12)</f>
        <v>6</v>
      </c>
    </row>
    <row r="9" spans="1:7" ht="15.75">
      <c r="A9" s="69" t="s">
        <v>486</v>
      </c>
      <c r="B9" s="84" t="str">
        <f>VLOOKUP(A9,'II день'!$A$4:$K$175,2,FALSE)</f>
        <v>МУ ДЮСШ-17 Волгоград</v>
      </c>
      <c r="C9" s="84" t="str">
        <f>VLOOKUP(A9,'II день'!$A$4:$K$175,3,FALSE)</f>
        <v>Ж10  </v>
      </c>
      <c r="D9" s="92"/>
      <c r="E9" s="92">
        <f>VLOOKUP(A9,'II день'!$A$3:$L$175,11,FALSE)</f>
        <v>61.43</v>
      </c>
      <c r="F9" s="101">
        <f>SUM(D9:E9)</f>
        <v>61.43</v>
      </c>
      <c r="G9" s="104">
        <f>RANK(F9,$F$3:$F$12)</f>
        <v>7</v>
      </c>
    </row>
    <row r="10" spans="1:7" ht="15.75">
      <c r="A10" s="69" t="s">
        <v>487</v>
      </c>
      <c r="B10" s="84" t="str">
        <f>VLOOKUP(A10,'II день'!$A$4:$K$175,2,FALSE)</f>
        <v>Русинка</v>
      </c>
      <c r="C10" s="84" t="str">
        <f>VLOOKUP(A10,'II день'!$A$4:$K$175,3,FALSE)</f>
        <v>Ж10  </v>
      </c>
      <c r="D10" s="92"/>
      <c r="E10" s="92">
        <f>VLOOKUP(A10,'II день'!$A$3:$L$175,11,FALSE)</f>
        <v>50.74</v>
      </c>
      <c r="F10" s="101">
        <f>SUM(D10:E10)</f>
        <v>50.74</v>
      </c>
      <c r="G10" s="104">
        <f>RANK(F10,$F$3:$F$12)</f>
        <v>8</v>
      </c>
    </row>
    <row r="11" spans="1:7" ht="15.75">
      <c r="A11" s="69" t="s">
        <v>488</v>
      </c>
      <c r="B11" s="84" t="str">
        <f>VLOOKUP(A11,'II день'!$A$4:$K$175,2,FALSE)</f>
        <v>Русинка</v>
      </c>
      <c r="C11" s="84" t="str">
        <f>VLOOKUP(A11,'II день'!$A$4:$K$175,3,FALSE)</f>
        <v>Ж10  </v>
      </c>
      <c r="D11" s="92"/>
      <c r="E11" s="92">
        <f>VLOOKUP(A11,'II день'!$A$3:$L$175,11,FALSE)</f>
        <v>42</v>
      </c>
      <c r="F11" s="101">
        <f>SUM(D11:E11)</f>
        <v>42</v>
      </c>
      <c r="G11" s="104">
        <f>RANK(F11,$F$3:$F$12)</f>
        <v>9</v>
      </c>
    </row>
    <row r="12" spans="1:7" ht="16.5" thickBot="1">
      <c r="A12" s="71" t="s">
        <v>489</v>
      </c>
      <c r="B12" s="98" t="str">
        <f>VLOOKUP(A12,'II день'!$A$4:$K$175,2,FALSE)</f>
        <v>Русинка</v>
      </c>
      <c r="C12" s="98" t="str">
        <f>VLOOKUP(A12,'II день'!$A$4:$K$175,3,FALSE)</f>
        <v>Ж10  </v>
      </c>
      <c r="D12" s="99"/>
      <c r="E12" s="99">
        <f>VLOOKUP(A12,'II день'!$A$3:$L$175,11,FALSE)</f>
        <v>36.08</v>
      </c>
      <c r="F12" s="102">
        <f>SUM(D12:E12)</f>
        <v>36.08</v>
      </c>
      <c r="G12" s="105">
        <f>RANK(F12,$F$3:$F$12)</f>
        <v>10</v>
      </c>
    </row>
    <row r="13" spans="1:7" ht="15.75">
      <c r="A13" s="65" t="s">
        <v>309</v>
      </c>
      <c r="B13" s="96" t="str">
        <f>VLOOKUP(A13,'I день'!$A$4:$K$175,2,FALSE)</f>
        <v>МУ ДЮСШ-17 Волгоград</v>
      </c>
      <c r="C13" s="96" t="str">
        <f>VLOOKUP(A13,'I день'!$A$4:$K$175,3,FALSE)</f>
        <v>Ж12   </v>
      </c>
      <c r="D13" s="97">
        <f>VLOOKUP(A13,'I день'!$A$4:$L$175,11,FALSE)</f>
        <v>100</v>
      </c>
      <c r="E13" s="97">
        <f>VLOOKUP(A13,'II день'!$A$3:$L$175,11,FALSE)</f>
        <v>66.41</v>
      </c>
      <c r="F13" s="100">
        <f>SUM(D13:E13)</f>
        <v>166.41</v>
      </c>
      <c r="G13" s="103">
        <f>RANK(F13,$F$13:$F$28)</f>
        <v>1</v>
      </c>
    </row>
    <row r="14" spans="1:7" ht="15.75">
      <c r="A14" s="69" t="s">
        <v>377</v>
      </c>
      <c r="B14" s="84" t="str">
        <f>VLOOKUP(A14,'I день'!$A$4:$K$175,2,FALSE)</f>
        <v>МУ ДЮСШ-17 Волгоград</v>
      </c>
      <c r="C14" s="84" t="str">
        <f>VLOOKUP(A14,'I день'!$A$4:$K$175,3,FALSE)</f>
        <v>Ж12   </v>
      </c>
      <c r="D14" s="92">
        <f>VLOOKUP(A14,'I день'!$A$4:$L$175,11,FALSE)</f>
        <v>77.03</v>
      </c>
      <c r="E14" s="92">
        <f>VLOOKUP(A14,'II день'!$A$3:$L$175,11,FALSE)</f>
        <v>87.8</v>
      </c>
      <c r="F14" s="101">
        <f>SUM(D14:E14)</f>
        <v>164.82999999999998</v>
      </c>
      <c r="G14" s="106">
        <f>RANK(F14,$F$13:$F$28)</f>
        <v>2</v>
      </c>
    </row>
    <row r="15" spans="1:7" ht="15.75">
      <c r="A15" s="69" t="s">
        <v>374</v>
      </c>
      <c r="B15" s="84" t="str">
        <f>VLOOKUP(A15,'I день'!$A$4:$K$175,2,FALSE)</f>
        <v>Русинка</v>
      </c>
      <c r="C15" s="84" t="str">
        <f>VLOOKUP(A15,'I день'!$A$4:$K$175,3,FALSE)</f>
        <v>Ж12   </v>
      </c>
      <c r="D15" s="92">
        <f>VLOOKUP(A15,'I день'!$A$4:$L$175,11,FALSE)</f>
        <v>80.7</v>
      </c>
      <c r="E15" s="92">
        <f>VLOOKUP(A15,'II день'!$A$3:$L$175,11,FALSE)</f>
        <v>78.25</v>
      </c>
      <c r="F15" s="101">
        <f>SUM(D15:E15)</f>
        <v>158.95</v>
      </c>
      <c r="G15" s="106">
        <f>RANK(F15,$F$13:$F$28)</f>
        <v>3</v>
      </c>
    </row>
    <row r="16" spans="1:7" ht="15.75">
      <c r="A16" s="69" t="s">
        <v>385</v>
      </c>
      <c r="B16" s="84" t="str">
        <f>VLOOKUP(A16,'I день'!$A$4:$K$175,2,FALSE)</f>
        <v>ДТДМ Волжский</v>
      </c>
      <c r="C16" s="84" t="str">
        <f>VLOOKUP(A16,'I день'!$A$4:$K$175,3,FALSE)</f>
        <v>Ж12   </v>
      </c>
      <c r="D16" s="92">
        <f>VLOOKUP(A16,'I день'!$A$4:$L$175,11,FALSE)</f>
        <v>53.67</v>
      </c>
      <c r="E16" s="92">
        <f>VLOOKUP(A16,'II день'!$A$3:$L$175,11,FALSE)</f>
        <v>100</v>
      </c>
      <c r="F16" s="101">
        <f>SUM(D16:E16)</f>
        <v>153.67000000000002</v>
      </c>
      <c r="G16" s="106">
        <f>RANK(F16,$F$13:$F$28)</f>
        <v>4</v>
      </c>
    </row>
    <row r="17" spans="1:7" ht="15.75">
      <c r="A17" s="69" t="s">
        <v>381</v>
      </c>
      <c r="B17" s="84" t="str">
        <f>VLOOKUP(A17,'I день'!$A$4:$K$175,2,FALSE)</f>
        <v>Е-жи</v>
      </c>
      <c r="C17" s="84" t="str">
        <f>VLOOKUP(A17,'I день'!$A$4:$K$175,3,FALSE)</f>
        <v>Ж12   </v>
      </c>
      <c r="D17" s="92">
        <f>VLOOKUP(A17,'I день'!$A$4:$L$175,11,FALSE)</f>
        <v>65.18</v>
      </c>
      <c r="E17" s="92">
        <f>VLOOKUP(A17,'II день'!$A$3:$L$175,11,FALSE)</f>
        <v>73.17</v>
      </c>
      <c r="F17" s="101">
        <f>SUM(D17:E17)</f>
        <v>138.35000000000002</v>
      </c>
      <c r="G17" s="106">
        <f>RANK(F17,$F$13:$F$28)</f>
        <v>5</v>
      </c>
    </row>
    <row r="18" spans="1:7" ht="15.75">
      <c r="A18" s="69" t="s">
        <v>376</v>
      </c>
      <c r="B18" s="84" t="str">
        <f>VLOOKUP(A18,'I день'!$A$4:$K$175,2,FALSE)</f>
        <v>МУ ДЮСШ-17 Волгоград</v>
      </c>
      <c r="C18" s="84" t="str">
        <f>VLOOKUP(A18,'I день'!$A$4:$K$175,3,FALSE)</f>
        <v>Ж12   </v>
      </c>
      <c r="D18" s="92">
        <f>VLOOKUP(A18,'I день'!$A$4:$L$175,11,FALSE)</f>
        <v>81.11</v>
      </c>
      <c r="E18" s="92">
        <f>VLOOKUP(A18,'II день'!$A$3:$L$175,11,FALSE)</f>
        <v>51.17</v>
      </c>
      <c r="F18" s="101">
        <f>SUM(D18:E18)</f>
        <v>132.28</v>
      </c>
      <c r="G18" s="106">
        <f>RANK(F18,$F$13:$F$28)</f>
        <v>6</v>
      </c>
    </row>
    <row r="19" spans="1:7" ht="15.75">
      <c r="A19" s="69" t="s">
        <v>350</v>
      </c>
      <c r="B19" s="84" t="str">
        <f>VLOOKUP(A19,'I день'!$A$4:$K$175,2,FALSE)</f>
        <v>МУ ДЮСШ-17 Волгоград</v>
      </c>
      <c r="C19" s="84" t="str">
        <f>VLOOKUP(A19,'I день'!$A$4:$K$175,3,FALSE)</f>
        <v>Ж12   </v>
      </c>
      <c r="D19" s="92">
        <f>VLOOKUP(A19,'I день'!$A$4:$L$175,11,FALSE)</f>
        <v>57.3</v>
      </c>
      <c r="E19" s="92">
        <f>VLOOKUP(A19,'II день'!$A$3:$L$175,11,FALSE)</f>
        <v>69.46</v>
      </c>
      <c r="F19" s="101">
        <f>SUM(D19:E19)</f>
        <v>126.75999999999999</v>
      </c>
      <c r="G19" s="106">
        <f>RANK(F19,$F$13:$F$28)</f>
        <v>7</v>
      </c>
    </row>
    <row r="20" spans="1:7" ht="15.75">
      <c r="A20" s="69" t="s">
        <v>378</v>
      </c>
      <c r="B20" s="84" t="str">
        <f>VLOOKUP(A20,'I день'!$A$4:$K$175,2,FALSE)</f>
        <v>МУ ДЮСШ-17 Волгоград</v>
      </c>
      <c r="C20" s="84" t="str">
        <f>VLOOKUP(A20,'I день'!$A$4:$K$175,3,FALSE)</f>
        <v>Ж12   </v>
      </c>
      <c r="D20" s="92">
        <f>VLOOKUP(A20,'I день'!$A$4:$L$175,11,FALSE)</f>
        <v>56.59</v>
      </c>
      <c r="E20" s="92">
        <f>VLOOKUP(A20,'II день'!$A$3:$L$175,11,FALSE)</f>
        <v>66.82</v>
      </c>
      <c r="F20" s="101">
        <f>SUM(D20:E20)</f>
        <v>123.41</v>
      </c>
      <c r="G20" s="106">
        <f>RANK(F20,$F$13:$F$28)</f>
        <v>8</v>
      </c>
    </row>
    <row r="21" spans="1:7" ht="15.75">
      <c r="A21" s="69" t="s">
        <v>382</v>
      </c>
      <c r="B21" s="84" t="str">
        <f>VLOOKUP(A21,'I день'!$A$4:$K$175,2,FALSE)</f>
        <v>МУ ДЮСШ-17 Волгоград</v>
      </c>
      <c r="C21" s="84" t="str">
        <f>VLOOKUP(A21,'I день'!$A$4:$K$175,3,FALSE)</f>
        <v>Ж12   </v>
      </c>
      <c r="D21" s="92">
        <f>VLOOKUP(A21,'I день'!$A$4:$L$175,11,FALSE)</f>
        <v>37.31</v>
      </c>
      <c r="E21" s="92">
        <f>VLOOKUP(A21,'II день'!$A$3:$L$175,11,FALSE)</f>
        <v>79.67</v>
      </c>
      <c r="F21" s="101">
        <f>SUM(D21:E21)</f>
        <v>116.98</v>
      </c>
      <c r="G21" s="106">
        <f>RANK(F21,$F$13:$F$28)</f>
        <v>9</v>
      </c>
    </row>
    <row r="22" spans="1:7" ht="15.75">
      <c r="A22" s="69" t="s">
        <v>2</v>
      </c>
      <c r="B22" s="84" t="str">
        <f>VLOOKUP(A22,'I день'!$A$4:$K$175,2,FALSE)</f>
        <v>Русинка</v>
      </c>
      <c r="C22" s="84" t="str">
        <f>VLOOKUP(A22,'I день'!$A$4:$K$175,3,FALSE)</f>
        <v>Ж12   </v>
      </c>
      <c r="D22" s="92">
        <f>VLOOKUP(A22,'I день'!$A$4:$L$175,11,FALSE)</f>
        <v>36.14</v>
      </c>
      <c r="E22" s="92">
        <f>VLOOKUP(A22,'II день'!$A$3:$L$175,11,FALSE)</f>
        <v>77.7</v>
      </c>
      <c r="F22" s="101">
        <f>SUM(D22:E22)</f>
        <v>113.84</v>
      </c>
      <c r="G22" s="106">
        <f>RANK(F22,$F$13:$F$28)</f>
        <v>10</v>
      </c>
    </row>
    <row r="23" spans="1:7" ht="15.75">
      <c r="A23" s="69" t="s">
        <v>379</v>
      </c>
      <c r="B23" s="84" t="str">
        <f>VLOOKUP(A23,'I день'!$A$4:$K$175,2,FALSE)</f>
        <v>МУ ДЮСШ-17 Волгоград</v>
      </c>
      <c r="C23" s="84" t="str">
        <f>VLOOKUP(A23,'I день'!$A$4:$K$175,3,FALSE)</f>
        <v>Ж12   </v>
      </c>
      <c r="D23" s="92">
        <f>VLOOKUP(A23,'I день'!$A$4:$L$175,11,FALSE)</f>
        <v>47.08</v>
      </c>
      <c r="E23" s="92">
        <f>VLOOKUP(A23,'II день'!$A$3:$L$175,11,FALSE)</f>
        <v>59.65</v>
      </c>
      <c r="F23" s="101">
        <f>SUM(D23:E23)</f>
        <v>106.72999999999999</v>
      </c>
      <c r="G23" s="106">
        <f>RANK(F23,$F$13:$F$28)</f>
        <v>11</v>
      </c>
    </row>
    <row r="24" spans="1:7" ht="15.75">
      <c r="A24" s="69" t="s">
        <v>375</v>
      </c>
      <c r="B24" s="84" t="str">
        <f>VLOOKUP(A24,'I день'!$A$4:$K$175,2,FALSE)</f>
        <v>Русинка</v>
      </c>
      <c r="C24" s="84" t="str">
        <f>VLOOKUP(A24,'I день'!$A$4:$K$175,3,FALSE)</f>
        <v>Ж12   </v>
      </c>
      <c r="D24" s="92">
        <f>VLOOKUP(A24,'I день'!$A$4:$L$175,11,FALSE)</f>
        <v>50.23</v>
      </c>
      <c r="E24" s="92">
        <f>VLOOKUP(A24,'II день'!$A$3:$L$175,11,FALSE)</f>
        <v>54.81</v>
      </c>
      <c r="F24" s="101">
        <f>SUM(D24:E24)</f>
        <v>105.03999999999999</v>
      </c>
      <c r="G24" s="106">
        <f>RANK(F24,$F$13:$F$28)</f>
        <v>12</v>
      </c>
    </row>
    <row r="25" spans="1:7" ht="15.75">
      <c r="A25" s="69" t="s">
        <v>380</v>
      </c>
      <c r="B25" s="84" t="str">
        <f>VLOOKUP(A25,'I день'!$A$4:$K$175,2,FALSE)</f>
        <v>Камышин</v>
      </c>
      <c r="C25" s="84" t="str">
        <f>VLOOKUP(A25,'I день'!$A$4:$K$175,3,FALSE)</f>
        <v>Ж12   </v>
      </c>
      <c r="D25" s="92">
        <f>VLOOKUP(A25,'I день'!$A$4:$L$175,11,FALSE)</f>
        <v>43.51</v>
      </c>
      <c r="E25" s="92">
        <f>VLOOKUP(A25,'II день'!$A$3:$L$175,11,FALSE)</f>
        <v>61.06</v>
      </c>
      <c r="F25" s="101">
        <f>SUM(D25:E25)</f>
        <v>104.57</v>
      </c>
      <c r="G25" s="106">
        <f>RANK(F25,$F$13:$F$28)</f>
        <v>13</v>
      </c>
    </row>
    <row r="26" spans="1:7" ht="15.75">
      <c r="A26" s="69" t="s">
        <v>384</v>
      </c>
      <c r="B26" s="84" t="str">
        <f>VLOOKUP(A26,'I день'!$A$4:$K$175,2,FALSE)</f>
        <v>МУ ДЮСШ-17 Волгоград</v>
      </c>
      <c r="C26" s="84" t="str">
        <f>VLOOKUP(A26,'I день'!$A$4:$K$175,3,FALSE)</f>
        <v>Ж12   </v>
      </c>
      <c r="D26" s="92">
        <f>VLOOKUP(A26,'I день'!$A$4:$L$175,11,FALSE)</f>
        <v>42.76</v>
      </c>
      <c r="E26" s="92">
        <f>VLOOKUP(A26,'II день'!$A$3:$L$175,11,FALSE)</f>
        <v>48.45</v>
      </c>
      <c r="F26" s="101">
        <f>SUM(D26:E26)</f>
        <v>91.21000000000001</v>
      </c>
      <c r="G26" s="106">
        <f>RANK(F26,$F$13:$F$28)</f>
        <v>14</v>
      </c>
    </row>
    <row r="27" spans="1:7" ht="15.75">
      <c r="A27" s="69" t="s">
        <v>490</v>
      </c>
      <c r="B27" s="84" t="str">
        <f>VLOOKUP(A27,'II день'!$A$4:$K$175,2,FALSE)</f>
        <v>Русинка</v>
      </c>
      <c r="C27" s="84" t="str">
        <f>VLOOKUP(A27,'II день'!$A$4:$K$175,3,FALSE)</f>
        <v>Ж12   </v>
      </c>
      <c r="D27" s="92"/>
      <c r="E27" s="92">
        <f>VLOOKUP(A27,'II день'!$A$3:$L$175,11,FALSE)</f>
        <v>63.99</v>
      </c>
      <c r="F27" s="101">
        <f>SUM(D27:E27)</f>
        <v>63.99</v>
      </c>
      <c r="G27" s="106">
        <f>RANK(F27,$F$13:$F$28)</f>
        <v>15</v>
      </c>
    </row>
    <row r="28" spans="1:7" ht="16.5" thickBot="1">
      <c r="A28" s="71" t="s">
        <v>383</v>
      </c>
      <c r="B28" s="98" t="str">
        <f>VLOOKUP(A28,'I день'!$A$4:$K$175,2,FALSE)</f>
        <v>МУ ДЮСШ-17 Волгоград</v>
      </c>
      <c r="C28" s="98" t="str">
        <f>VLOOKUP(A28,'I день'!$A$4:$K$175,3,FALSE)</f>
        <v>Ж12   </v>
      </c>
      <c r="D28" s="99">
        <f>VLOOKUP(A28,'I день'!$A$4:$L$175,11,FALSE)</f>
        <v>37.1</v>
      </c>
      <c r="E28" s="99"/>
      <c r="F28" s="102">
        <f>SUM(D28:E28)</f>
        <v>37.1</v>
      </c>
      <c r="G28" s="108">
        <f>RANK(F28,$F$13:$F$28)</f>
        <v>16</v>
      </c>
    </row>
    <row r="29" spans="1:7" ht="15.75">
      <c r="A29" s="65" t="s">
        <v>387</v>
      </c>
      <c r="B29" s="96" t="str">
        <f>VLOOKUP(A29,'I день'!$A$4:$K$175,2,FALSE)</f>
        <v>ДТДМ Волжский</v>
      </c>
      <c r="C29" s="96" t="str">
        <f>VLOOKUP(A29,'I день'!$A$4:$K$175,3,FALSE)</f>
        <v>Ж14   </v>
      </c>
      <c r="D29" s="97">
        <f>VLOOKUP(A29,'I день'!$A$4:$L$175,11,FALSE)</f>
        <v>86.09</v>
      </c>
      <c r="E29" s="97">
        <f>VLOOKUP(A29,'II день'!$A$3:$L$175,11,FALSE)</f>
        <v>100</v>
      </c>
      <c r="F29" s="100">
        <f>SUM(D29:E29)</f>
        <v>186.09</v>
      </c>
      <c r="G29" s="103">
        <f>RANK(F29,$F$29:$F$38)</f>
        <v>1</v>
      </c>
    </row>
    <row r="30" spans="1:7" ht="15.75">
      <c r="A30" s="69" t="s">
        <v>269</v>
      </c>
      <c r="B30" s="84" t="str">
        <f>VLOOKUP(A30,'I день'!$A$4:$K$175,2,FALSE)</f>
        <v>МУ ДЮСШ-17 Волгоград</v>
      </c>
      <c r="C30" s="84" t="str">
        <f>VLOOKUP(A30,'I день'!$A$4:$K$175,3,FALSE)</f>
        <v>Ж14   </v>
      </c>
      <c r="D30" s="92">
        <f>VLOOKUP(A30,'I день'!$A$4:$L$175,11,FALSE)</f>
        <v>83.33</v>
      </c>
      <c r="E30" s="92">
        <f>VLOOKUP(A30,'II день'!$A$3:$L$175,11,FALSE)</f>
        <v>93.43</v>
      </c>
      <c r="F30" s="101">
        <f>SUM(D30:E30)</f>
        <v>176.76</v>
      </c>
      <c r="G30" s="104">
        <f>RANK(F30,$F$29:$F$38)</f>
        <v>2</v>
      </c>
    </row>
    <row r="31" spans="1:7" ht="15.75">
      <c r="A31" s="69" t="s">
        <v>239</v>
      </c>
      <c r="B31" s="84" t="str">
        <f>VLOOKUP(A31,'I день'!$A$4:$K$175,2,FALSE)</f>
        <v>МУ ДЮСШ-17 Волгоград</v>
      </c>
      <c r="C31" s="84" t="str">
        <f>VLOOKUP(A31,'I день'!$A$4:$K$175,3,FALSE)</f>
        <v>Ж14   </v>
      </c>
      <c r="D31" s="92">
        <f>VLOOKUP(A31,'I день'!$A$4:$L$175,11,FALSE)</f>
        <v>100</v>
      </c>
      <c r="E31" s="92">
        <f>VLOOKUP(A31,'II день'!$A$3:$L$175,11,FALSE)</f>
        <v>74.04</v>
      </c>
      <c r="F31" s="101">
        <f>SUM(D31:E31)</f>
        <v>174.04000000000002</v>
      </c>
      <c r="G31" s="104">
        <f>RANK(F31,$F$29:$F$38)</f>
        <v>3</v>
      </c>
    </row>
    <row r="32" spans="1:7" ht="15.75">
      <c r="A32" s="69" t="s">
        <v>5</v>
      </c>
      <c r="B32" s="84" t="str">
        <f>VLOOKUP(A32,'I день'!$A$4:$K$175,2,FALSE)</f>
        <v>ДТДМ Волжский</v>
      </c>
      <c r="C32" s="84" t="str">
        <f>VLOOKUP(A32,'I день'!$A$4:$K$175,3,FALSE)</f>
        <v>Ж14   </v>
      </c>
      <c r="D32" s="92">
        <f>VLOOKUP(A32,'I день'!$A$4:$L$175,11,FALSE)</f>
        <v>58.82</v>
      </c>
      <c r="E32" s="92">
        <f>VLOOKUP(A32,'II день'!$A$3:$L$175,11,FALSE)</f>
        <v>96.76</v>
      </c>
      <c r="F32" s="101">
        <f>SUM(D32:E32)</f>
        <v>155.58</v>
      </c>
      <c r="G32" s="104">
        <f>RANK(F32,$F$29:$F$38)</f>
        <v>4</v>
      </c>
    </row>
    <row r="33" spans="1:7" ht="15.75">
      <c r="A33" s="69" t="s">
        <v>244</v>
      </c>
      <c r="B33" s="84" t="str">
        <f>VLOOKUP(A33,'I день'!$A$4:$K$175,2,FALSE)</f>
        <v>Русинка</v>
      </c>
      <c r="C33" s="84" t="str">
        <f>VLOOKUP(A33,'I день'!$A$4:$K$175,3,FALSE)</f>
        <v>Ж14   </v>
      </c>
      <c r="D33" s="92">
        <f>VLOOKUP(A33,'I день'!$A$4:$L$175,11,FALSE)</f>
        <v>91.81</v>
      </c>
      <c r="E33" s="92">
        <f>VLOOKUP(A33,'II день'!$A$3:$L$175,11,FALSE)</f>
        <v>59.22</v>
      </c>
      <c r="F33" s="101">
        <f>SUM(D33:E33)</f>
        <v>151.03</v>
      </c>
      <c r="G33" s="104">
        <f>RANK(F33,$F$29:$F$38)</f>
        <v>5</v>
      </c>
    </row>
    <row r="34" spans="1:7" ht="15.75">
      <c r="A34" s="69" t="s">
        <v>321</v>
      </c>
      <c r="B34" s="84" t="str">
        <f>VLOOKUP(A34,'I день'!$A$4:$K$175,2,FALSE)</f>
        <v>МУ ДЮСШ-17 Волгоград</v>
      </c>
      <c r="C34" s="84" t="str">
        <f>VLOOKUP(A34,'I день'!$A$4:$K$175,3,FALSE)</f>
        <v>Ж14   </v>
      </c>
      <c r="D34" s="92">
        <f>VLOOKUP(A34,'I день'!$A$4:$L$175,11,FALSE)</f>
        <v>73.86</v>
      </c>
      <c r="E34" s="92">
        <f>VLOOKUP(A34,'II день'!$A$3:$L$175,11,FALSE)</f>
        <v>74.87</v>
      </c>
      <c r="F34" s="101">
        <f>SUM(D34:E34)</f>
        <v>148.73000000000002</v>
      </c>
      <c r="G34" s="104">
        <f>RANK(F34,$F$29:$F$38)</f>
        <v>6</v>
      </c>
    </row>
    <row r="35" spans="1:7" ht="15.75">
      <c r="A35" s="69" t="s">
        <v>319</v>
      </c>
      <c r="B35" s="84" t="str">
        <f>VLOOKUP(A35,'I день'!$A$4:$K$175,2,FALSE)</f>
        <v>ДТДМ Волжский</v>
      </c>
      <c r="C35" s="84" t="str">
        <f>VLOOKUP(A35,'I день'!$A$4:$K$175,3,FALSE)</f>
        <v>Ж14   </v>
      </c>
      <c r="D35" s="92">
        <f>VLOOKUP(A35,'I день'!$A$4:$L$175,11,FALSE)</f>
        <v>65.99</v>
      </c>
      <c r="E35" s="92">
        <f>VLOOKUP(A35,'II день'!$A$3:$L$175,11,FALSE)</f>
        <v>80.28</v>
      </c>
      <c r="F35" s="101">
        <f>SUM(D35:E35)</f>
        <v>146.26999999999998</v>
      </c>
      <c r="G35" s="104">
        <f>RANK(F35,$F$29:$F$38)</f>
        <v>7</v>
      </c>
    </row>
    <row r="36" spans="1:7" ht="15.75">
      <c r="A36" s="69" t="s">
        <v>246</v>
      </c>
      <c r="B36" s="84" t="str">
        <f>VLOOKUP(A36,'I день'!$A$4:$K$175,2,FALSE)</f>
        <v>Русинка</v>
      </c>
      <c r="C36" s="84" t="str">
        <f>VLOOKUP(A36,'I день'!$A$4:$K$175,3,FALSE)</f>
        <v>Ж14   </v>
      </c>
      <c r="D36" s="92">
        <f>VLOOKUP(A36,'I день'!$A$4:$L$175,11,FALSE)</f>
        <v>55.94</v>
      </c>
      <c r="E36" s="92">
        <f>VLOOKUP(A36,'II день'!$A$3:$L$175,11,FALSE)</f>
        <v>87.75</v>
      </c>
      <c r="F36" s="101">
        <f>SUM(D36:E36)</f>
        <v>143.69</v>
      </c>
      <c r="G36" s="104">
        <f>RANK(F36,$F$29:$F$38)</f>
        <v>8</v>
      </c>
    </row>
    <row r="37" spans="1:7" ht="15.75">
      <c r="A37" s="69" t="s">
        <v>240</v>
      </c>
      <c r="B37" s="84" t="str">
        <f>VLOOKUP(A37,'I день'!$A$4:$K$175,2,FALSE)</f>
        <v>МУ ДЮСШ-17 Волгоград</v>
      </c>
      <c r="C37" s="84" t="str">
        <f>VLOOKUP(A37,'I день'!$A$4:$K$175,3,FALSE)</f>
        <v>Ж14   </v>
      </c>
      <c r="D37" s="92">
        <f>VLOOKUP(A37,'I день'!$A$4:$L$175,11,FALSE)</f>
        <v>74.03</v>
      </c>
      <c r="E37" s="92">
        <f>VLOOKUP(A37,'II день'!$A$3:$L$175,11,FALSE)</f>
        <v>68.16</v>
      </c>
      <c r="F37" s="101">
        <f>SUM(D37:E37)</f>
        <v>142.19</v>
      </c>
      <c r="G37" s="104">
        <f>RANK(F37,$F$29:$F$38)</f>
        <v>9</v>
      </c>
    </row>
    <row r="38" spans="1:7" ht="16.5" thickBot="1">
      <c r="A38" s="71" t="s">
        <v>386</v>
      </c>
      <c r="B38" s="98" t="str">
        <f>VLOOKUP(A38,'I день'!$A$4:$K$175,2,FALSE)</f>
        <v>МУ ДЮСШ-17 Волгоград</v>
      </c>
      <c r="C38" s="98" t="str">
        <f>VLOOKUP(A38,'I день'!$A$4:$K$175,3,FALSE)</f>
        <v>Ж14   </v>
      </c>
      <c r="D38" s="99">
        <f>VLOOKUP(A38,'I день'!$A$4:$L$175,11,FALSE)</f>
        <v>53.28</v>
      </c>
      <c r="E38" s="99"/>
      <c r="F38" s="102">
        <f>SUM(D38:E38)</f>
        <v>53.28</v>
      </c>
      <c r="G38" s="105">
        <f>RANK(F38,$F$29:$F$38)</f>
        <v>10</v>
      </c>
    </row>
    <row r="39" spans="1:7" ht="15.75">
      <c r="A39" s="65" t="s">
        <v>265</v>
      </c>
      <c r="B39" s="96" t="str">
        <f>VLOOKUP(A39,'I день'!$A$4:$K$175,2,FALSE)</f>
        <v>МУ ДЮСШ-17 Волгоград</v>
      </c>
      <c r="C39" s="96" t="str">
        <f>VLOOKUP(A39,'I день'!$A$4:$K$175,3,FALSE)</f>
        <v>Ж16   </v>
      </c>
      <c r="D39" s="97">
        <f>VLOOKUP(A39,'I день'!$A$4:$L$175,11,FALSE)</f>
        <v>100</v>
      </c>
      <c r="E39" s="97">
        <f>VLOOKUP(A39,'II день'!$A$3:$L$175,11,FALSE)</f>
        <v>89.48</v>
      </c>
      <c r="F39" s="100">
        <f>SUM(D39:E39)</f>
        <v>189.48000000000002</v>
      </c>
      <c r="G39" s="103">
        <f>RANK(F39,$F$39:$F$46)</f>
        <v>1</v>
      </c>
    </row>
    <row r="40" spans="1:7" ht="15.75">
      <c r="A40" s="69" t="s">
        <v>8</v>
      </c>
      <c r="B40" s="84" t="str">
        <f>VLOOKUP(A40,'I день'!$A$4:$K$175,2,FALSE)</f>
        <v>ДТДМ Волжский</v>
      </c>
      <c r="C40" s="84" t="str">
        <f>VLOOKUP(A40,'I день'!$A$4:$K$175,3,FALSE)</f>
        <v>Ж16   </v>
      </c>
      <c r="D40" s="92">
        <f>VLOOKUP(A40,'I день'!$A$4:$L$175,11,FALSE)</f>
        <v>97.74</v>
      </c>
      <c r="E40" s="92">
        <f>VLOOKUP(A40,'II день'!$A$3:$L$175,11,FALSE)</f>
        <v>91.65</v>
      </c>
      <c r="F40" s="101">
        <f>SUM(D40:E40)</f>
        <v>189.39</v>
      </c>
      <c r="G40" s="106">
        <f>RANK(F40,$F$39:$F$46)</f>
        <v>2</v>
      </c>
    </row>
    <row r="41" spans="1:7" ht="15.75">
      <c r="A41" s="69" t="s">
        <v>264</v>
      </c>
      <c r="B41" s="84" t="str">
        <f>VLOOKUP(A41,'I день'!$A$4:$K$175,2,FALSE)</f>
        <v>ДТДМ Волжский</v>
      </c>
      <c r="C41" s="84" t="str">
        <f>VLOOKUP(A41,'I день'!$A$4:$K$175,3,FALSE)</f>
        <v>Ж16   </v>
      </c>
      <c r="D41" s="92">
        <f>VLOOKUP(A41,'I день'!$A$4:$L$175,11,FALSE)</f>
        <v>77.86</v>
      </c>
      <c r="E41" s="92">
        <f>VLOOKUP(A41,'II день'!$A$3:$L$175,11,FALSE)</f>
        <v>100</v>
      </c>
      <c r="F41" s="101">
        <f>SUM(D41:E41)</f>
        <v>177.86</v>
      </c>
      <c r="G41" s="106">
        <f>RANK(F41,$F$39:$F$46)</f>
        <v>3</v>
      </c>
    </row>
    <row r="42" spans="1:7" ht="15.75">
      <c r="A42" s="69" t="s">
        <v>388</v>
      </c>
      <c r="B42" s="84" t="str">
        <f>VLOOKUP(A42,'I день'!$A$4:$K$175,2,FALSE)</f>
        <v>Химики</v>
      </c>
      <c r="C42" s="84" t="str">
        <f>VLOOKUP(A42,'I день'!$A$4:$K$175,3,FALSE)</f>
        <v>Ж16   </v>
      </c>
      <c r="D42" s="92">
        <f>VLOOKUP(A42,'I день'!$A$4:$L$175,11,FALSE)</f>
        <v>92.47</v>
      </c>
      <c r="E42" s="92">
        <f>VLOOKUP(A42,'II день'!$A$3:$L$175,11,FALSE)</f>
        <v>84.31</v>
      </c>
      <c r="F42" s="101">
        <f>SUM(D42:E42)</f>
        <v>176.78</v>
      </c>
      <c r="G42" s="106">
        <f>RANK(F42,$F$39:$F$46)</f>
        <v>4</v>
      </c>
    </row>
    <row r="43" spans="1:7" ht="15.75">
      <c r="A43" s="69" t="s">
        <v>281</v>
      </c>
      <c r="B43" s="84" t="str">
        <f>VLOOKUP(A43,'I день'!$A$4:$K$175,2,FALSE)</f>
        <v>МУ ДЮСШ-17 Волгоград</v>
      </c>
      <c r="C43" s="84" t="str">
        <f>VLOOKUP(A43,'I день'!$A$4:$K$175,3,FALSE)</f>
        <v>Ж16   </v>
      </c>
      <c r="D43" s="92">
        <f>VLOOKUP(A43,'I день'!$A$4:$L$175,11,FALSE)</f>
        <v>73.4</v>
      </c>
      <c r="E43" s="92">
        <f>VLOOKUP(A43,'II день'!$A$3:$L$175,11,FALSE)</f>
        <v>96.75</v>
      </c>
      <c r="F43" s="101">
        <f>SUM(D43:E43)</f>
        <v>170.15</v>
      </c>
      <c r="G43" s="106">
        <f>RANK(F43,$F$39:$F$46)</f>
        <v>5</v>
      </c>
    </row>
    <row r="44" spans="1:7" ht="15.75">
      <c r="A44" s="69" t="s">
        <v>389</v>
      </c>
      <c r="B44" s="84" t="str">
        <f>VLOOKUP(A44,'I день'!$A$4:$K$175,2,FALSE)</f>
        <v>МУ ДЮСШ-17 Волгоград</v>
      </c>
      <c r="C44" s="84" t="str">
        <f>VLOOKUP(A44,'I день'!$A$4:$K$175,3,FALSE)</f>
        <v>Ж16   </v>
      </c>
      <c r="D44" s="92">
        <f>VLOOKUP(A44,'I день'!$A$4:$L$175,11,FALSE)</f>
        <v>75.54</v>
      </c>
      <c r="E44" s="92">
        <f>VLOOKUP(A44,'II день'!$A$3:$L$175,11,FALSE)</f>
        <v>94.47</v>
      </c>
      <c r="F44" s="101">
        <f>SUM(D44:E44)</f>
        <v>170.01</v>
      </c>
      <c r="G44" s="106">
        <f>RANK(F44,$F$39:$F$46)</f>
        <v>6</v>
      </c>
    </row>
    <row r="45" spans="1:7" ht="15.75">
      <c r="A45" s="69" t="s">
        <v>389</v>
      </c>
      <c r="B45" s="84" t="str">
        <f>VLOOKUP(A45,'I день'!$A$4:$K$175,2,FALSE)</f>
        <v>МУ ДЮСШ-17 Волгоград</v>
      </c>
      <c r="C45" s="84" t="str">
        <f>VLOOKUP(A45,'I день'!$A$4:$K$175,3,FALSE)</f>
        <v>Ж16   </v>
      </c>
      <c r="D45" s="92">
        <f>VLOOKUP(A45,'I день'!$A$4:$L$175,11,FALSE)</f>
        <v>75.54</v>
      </c>
      <c r="E45" s="92">
        <f>VLOOKUP(A45,'II день'!$A$3:$L$175,11,FALSE)</f>
        <v>94.47</v>
      </c>
      <c r="F45" s="101">
        <f>SUM(D45:E45)</f>
        <v>170.01</v>
      </c>
      <c r="G45" s="106">
        <f>RANK(F45,$F$39:$F$46)</f>
        <v>6</v>
      </c>
    </row>
    <row r="46" spans="1:7" ht="16.5" thickBot="1">
      <c r="A46" s="71" t="s">
        <v>9</v>
      </c>
      <c r="B46" s="98" t="str">
        <f>VLOOKUP(A46,'I день'!$A$4:$K$175,2,FALSE)</f>
        <v>МУ ДЮСШ-17 Волгоград</v>
      </c>
      <c r="C46" s="98" t="str">
        <f>VLOOKUP(A46,'I день'!$A$4:$K$175,3,FALSE)</f>
        <v>Ж16   </v>
      </c>
      <c r="D46" s="99">
        <f>VLOOKUP(A46,'I день'!$A$4:$L$175,11,FALSE)</f>
        <v>74.4</v>
      </c>
      <c r="E46" s="99">
        <f>VLOOKUP(A46,'II день'!$A$3:$L$175,11,FALSE)</f>
        <v>80.1</v>
      </c>
      <c r="F46" s="102">
        <f>SUM(D46:E46)</f>
        <v>154.5</v>
      </c>
      <c r="G46" s="108">
        <f>RANK(F46,$F$39:$F$46)</f>
        <v>8</v>
      </c>
    </row>
    <row r="47" spans="1:7" ht="15.75">
      <c r="A47" s="65" t="s">
        <v>290</v>
      </c>
      <c r="B47" s="96" t="str">
        <f>VLOOKUP(A47,'I день'!$A$4:$K$175,2,FALSE)</f>
        <v>МУ ДЮСШ-17 Волгоград</v>
      </c>
      <c r="C47" s="96" t="str">
        <f>VLOOKUP(A47,'I день'!$A$4:$K$175,3,FALSE)</f>
        <v>Ж18   </v>
      </c>
      <c r="D47" s="97">
        <f>VLOOKUP(A47,'I день'!$A$4:$L$175,11,FALSE)</f>
        <v>100</v>
      </c>
      <c r="E47" s="97">
        <f>VLOOKUP(A47,'II день'!$A$3:$L$175,11,FALSE)</f>
        <v>100</v>
      </c>
      <c r="F47" s="100">
        <f>SUM(D47:E47)</f>
        <v>200</v>
      </c>
      <c r="G47" s="103">
        <f>RANK(F47,$F$47:$F$48)</f>
        <v>1</v>
      </c>
    </row>
    <row r="48" spans="1:7" ht="16.5" thickBot="1">
      <c r="A48" s="71" t="s">
        <v>280</v>
      </c>
      <c r="B48" s="98" t="str">
        <f>VLOOKUP(A48,'I день'!$A$4:$K$175,2,FALSE)</f>
        <v>МУ ДЮСШ-17 Волгоград</v>
      </c>
      <c r="C48" s="98" t="str">
        <f>VLOOKUP(A48,'I день'!$A$4:$K$175,3,FALSE)</f>
        <v>Ж18   </v>
      </c>
      <c r="D48" s="99">
        <f>VLOOKUP(A48,'I день'!$A$4:$L$175,11,FALSE)</f>
        <v>90.61</v>
      </c>
      <c r="E48" s="99"/>
      <c r="F48" s="102">
        <f>SUM(D48:E48)</f>
        <v>90.61</v>
      </c>
      <c r="G48" s="105">
        <f>RANK(F48,$F$47:$F$48)</f>
        <v>2</v>
      </c>
    </row>
    <row r="49" spans="1:7" ht="15.75">
      <c r="A49" s="65" t="s">
        <v>394</v>
      </c>
      <c r="B49" s="96" t="str">
        <f>VLOOKUP(A49,'I день'!$A$4:$K$175,2,FALSE)</f>
        <v>Волжский</v>
      </c>
      <c r="C49" s="96" t="str">
        <f>VLOOKUP(A49,'I день'!$A$4:$K$175,3,FALSE)</f>
        <v>Ж35   </v>
      </c>
      <c r="D49" s="97">
        <f>VLOOKUP(A49,'I день'!$A$4:$L$175,11,FALSE)</f>
        <v>100</v>
      </c>
      <c r="E49" s="97">
        <f>VLOOKUP(A49,'II день'!$A$3:$L$175,11,FALSE)</f>
        <v>82.03</v>
      </c>
      <c r="F49" s="100">
        <f>SUM(D49:E49)</f>
        <v>182.03</v>
      </c>
      <c r="G49" s="103">
        <f aca="true" t="shared" si="0" ref="G49:G54">RANK(F49,$F$49:$F$54)</f>
        <v>1</v>
      </c>
    </row>
    <row r="50" spans="1:7" ht="15.75">
      <c r="A50" s="69" t="s">
        <v>392</v>
      </c>
      <c r="B50" s="84" t="str">
        <f>VLOOKUP(A50,'I день'!$A$4:$K$175,2,FALSE)</f>
        <v>Черное Море</v>
      </c>
      <c r="C50" s="84" t="str">
        <f>VLOOKUP(A50,'I день'!$A$4:$K$175,3,FALSE)</f>
        <v>Ж35   </v>
      </c>
      <c r="D50" s="92">
        <f>VLOOKUP(A50,'I день'!$A$4:$L$175,11,FALSE)</f>
        <v>74.12</v>
      </c>
      <c r="E50" s="92">
        <f>VLOOKUP(A50,'II день'!$A$3:$L$175,11,FALSE)</f>
        <v>52.72</v>
      </c>
      <c r="F50" s="101">
        <f>SUM(D50:E50)</f>
        <v>126.84</v>
      </c>
      <c r="G50" s="106">
        <f t="shared" si="0"/>
        <v>2</v>
      </c>
    </row>
    <row r="51" spans="1:7" ht="15.75">
      <c r="A51" s="69" t="s">
        <v>395</v>
      </c>
      <c r="B51" s="84" t="str">
        <f>VLOOKUP(A51,'I день'!$A$4:$K$175,2,FALSE)</f>
        <v>БИЗОНЫ</v>
      </c>
      <c r="C51" s="84" t="str">
        <f>VLOOKUP(A51,'I день'!$A$4:$K$175,3,FALSE)</f>
        <v>Ж35   </v>
      </c>
      <c r="D51" s="92">
        <f>VLOOKUP(A51,'I день'!$A$4:$L$175,11,FALSE)</f>
        <v>69.02</v>
      </c>
      <c r="E51" s="92">
        <f>VLOOKUP(A51,'II день'!$A$3:$L$175,11,FALSE)</f>
        <v>53.34</v>
      </c>
      <c r="F51" s="101">
        <f>SUM(D51:E51)</f>
        <v>122.36</v>
      </c>
      <c r="G51" s="106">
        <f t="shared" si="0"/>
        <v>3</v>
      </c>
    </row>
    <row r="52" spans="1:7" ht="15.75">
      <c r="A52" s="69" t="s">
        <v>391</v>
      </c>
      <c r="B52" s="84" t="str">
        <f>VLOOKUP(A52,'I день'!$A$4:$K$175,2,FALSE)</f>
        <v>ВВ 34</v>
      </c>
      <c r="C52" s="84" t="str">
        <f>VLOOKUP(A52,'I день'!$A$4:$K$175,3,FALSE)</f>
        <v>Ж35   </v>
      </c>
      <c r="D52" s="92">
        <f>VLOOKUP(A52,'I день'!$A$4:$L$175,11,FALSE)</f>
        <v>66.94</v>
      </c>
      <c r="E52" s="92">
        <f>VLOOKUP(A52,'II день'!$A$3:$L$175,11,FALSE)</f>
        <v>51.13</v>
      </c>
      <c r="F52" s="101">
        <f>SUM(D52:E52)</f>
        <v>118.07</v>
      </c>
      <c r="G52" s="106">
        <f t="shared" si="0"/>
        <v>4</v>
      </c>
    </row>
    <row r="53" spans="1:7" ht="15.75">
      <c r="A53" s="69" t="s">
        <v>393</v>
      </c>
      <c r="B53" s="84" t="str">
        <f>VLOOKUP(A53,'I день'!$A$4:$K$175,2,FALSE)</f>
        <v>МУ ДЮСШ-17 Волгоград</v>
      </c>
      <c r="C53" s="84" t="str">
        <f>VLOOKUP(A53,'I день'!$A$4:$K$175,3,FALSE)</f>
        <v>Ж35   </v>
      </c>
      <c r="D53" s="92">
        <f>VLOOKUP(A53,'I день'!$A$4:$L$175,11,FALSE)</f>
        <v>66.34</v>
      </c>
      <c r="E53" s="92">
        <f>VLOOKUP(A53,'II день'!$A$3:$L$175,11,FALSE)</f>
        <v>50.44</v>
      </c>
      <c r="F53" s="101">
        <f>SUM(D53:E53)</f>
        <v>116.78</v>
      </c>
      <c r="G53" s="106">
        <f t="shared" si="0"/>
        <v>5</v>
      </c>
    </row>
    <row r="54" spans="1:7" ht="16.5" thickBot="1">
      <c r="A54" s="71" t="s">
        <v>491</v>
      </c>
      <c r="B54" s="98" t="str">
        <f>VLOOKUP(A54,'II день'!$A$4:$K$175,2,FALSE)</f>
        <v>ДТДМ Волжский</v>
      </c>
      <c r="C54" s="98" t="str">
        <f>VLOOKUP(A54,'II день'!$A$4:$K$175,3,FALSE)</f>
        <v>Ж35   </v>
      </c>
      <c r="D54" s="99"/>
      <c r="E54" s="99">
        <f>VLOOKUP(A54,'II день'!$A$3:$L$175,11,FALSE)</f>
        <v>100</v>
      </c>
      <c r="F54" s="102">
        <f>SUM(D54:E54)</f>
        <v>100</v>
      </c>
      <c r="G54" s="108">
        <f t="shared" si="0"/>
        <v>6</v>
      </c>
    </row>
    <row r="55" spans="1:7" ht="15.75">
      <c r="A55" s="65" t="s">
        <v>402</v>
      </c>
      <c r="B55" s="96" t="str">
        <f>VLOOKUP(A55,'I день'!$A$4:$K$175,2,FALSE)</f>
        <v>ВВ 34</v>
      </c>
      <c r="C55" s="96" t="str">
        <f>VLOOKUP(A55,'I день'!$A$4:$K$175,3,FALSE)</f>
        <v>Ж45   </v>
      </c>
      <c r="D55" s="97">
        <f>VLOOKUP(A55,'I день'!$A$4:$L$175,11,FALSE)</f>
        <v>100</v>
      </c>
      <c r="E55" s="97">
        <f>VLOOKUP(A55,'II день'!$A$3:$L$175,11,FALSE)</f>
        <v>100</v>
      </c>
      <c r="F55" s="100">
        <f>SUM(D55:E55)</f>
        <v>200</v>
      </c>
      <c r="G55" s="103">
        <f>RANK(F55,$F$55:$F$61)</f>
        <v>1</v>
      </c>
    </row>
    <row r="56" spans="1:7" ht="15.75">
      <c r="A56" s="69" t="s">
        <v>398</v>
      </c>
      <c r="B56" s="84" t="str">
        <f>VLOOKUP(A56,'I день'!$A$4:$K$175,2,FALSE)</f>
        <v>Т-34</v>
      </c>
      <c r="C56" s="84" t="str">
        <f>VLOOKUP(A56,'I день'!$A$4:$K$175,3,FALSE)</f>
        <v>Ж45   </v>
      </c>
      <c r="D56" s="92">
        <f>VLOOKUP(A56,'I день'!$A$4:$L$175,11,FALSE)</f>
        <v>89.22</v>
      </c>
      <c r="E56" s="92">
        <f>VLOOKUP(A56,'II день'!$A$3:$L$175,11,FALSE)</f>
        <v>99.57</v>
      </c>
      <c r="F56" s="101">
        <f>SUM(D56:E56)</f>
        <v>188.79</v>
      </c>
      <c r="G56" s="104">
        <f>RANK(F56,$F$55:$F$61)</f>
        <v>2</v>
      </c>
    </row>
    <row r="57" spans="1:7" ht="15.75">
      <c r="A57" s="69" t="s">
        <v>399</v>
      </c>
      <c r="B57" s="84" t="str">
        <f>VLOOKUP(A57,'I день'!$A$4:$K$175,2,FALSE)</f>
        <v>ВВ 34</v>
      </c>
      <c r="C57" s="84" t="str">
        <f>VLOOKUP(A57,'I день'!$A$4:$K$175,3,FALSE)</f>
        <v>Ж45   </v>
      </c>
      <c r="D57" s="92">
        <f>VLOOKUP(A57,'I день'!$A$4:$L$175,11,FALSE)</f>
        <v>84.29</v>
      </c>
      <c r="E57" s="92">
        <f>VLOOKUP(A57,'II день'!$A$3:$L$175,11,FALSE)</f>
        <v>95.61</v>
      </c>
      <c r="F57" s="101">
        <f>SUM(D57:E57)</f>
        <v>179.9</v>
      </c>
      <c r="G57" s="104">
        <f>RANK(F57,$F$55:$F$61)</f>
        <v>3</v>
      </c>
    </row>
    <row r="58" spans="1:7" ht="15.75">
      <c r="A58" s="69" t="s">
        <v>403</v>
      </c>
      <c r="B58" s="84" t="str">
        <f>VLOOKUP(A58,'I день'!$A$4:$K$175,2,FALSE)</f>
        <v>БИЗОНЫ</v>
      </c>
      <c r="C58" s="84" t="str">
        <f>VLOOKUP(A58,'I день'!$A$4:$K$175,3,FALSE)</f>
        <v>Ж45   </v>
      </c>
      <c r="D58" s="92">
        <f>VLOOKUP(A58,'I день'!$A$4:$L$175,11,FALSE)</f>
        <v>83.02</v>
      </c>
      <c r="E58" s="92">
        <f>VLOOKUP(A58,'II день'!$A$3:$L$175,11,FALSE)</f>
        <v>87.05</v>
      </c>
      <c r="F58" s="101">
        <f>SUM(D58:E58)</f>
        <v>170.07</v>
      </c>
      <c r="G58" s="104">
        <f>RANK(F58,$F$55:$F$61)</f>
        <v>4</v>
      </c>
    </row>
    <row r="59" spans="1:7" ht="15.75">
      <c r="A59" s="69" t="s">
        <v>397</v>
      </c>
      <c r="B59" s="84" t="str">
        <f>VLOOKUP(A59,'I день'!$A$4:$K$175,2,FALSE)</f>
        <v>Волжский</v>
      </c>
      <c r="C59" s="84" t="str">
        <f>VLOOKUP(A59,'I день'!$A$4:$K$175,3,FALSE)</f>
        <v>Ж45   </v>
      </c>
      <c r="D59" s="92">
        <f>VLOOKUP(A59,'I день'!$A$4:$L$175,11,FALSE)</f>
        <v>81.91</v>
      </c>
      <c r="E59" s="92">
        <f>VLOOKUP(A59,'II день'!$A$3:$L$175,11,FALSE)</f>
        <v>84.35</v>
      </c>
      <c r="F59" s="101">
        <f>SUM(D59:E59)</f>
        <v>166.26</v>
      </c>
      <c r="G59" s="104">
        <f>RANK(F59,$F$55:$F$61)</f>
        <v>5</v>
      </c>
    </row>
    <row r="60" spans="1:7" ht="15.75">
      <c r="A60" s="69" t="s">
        <v>401</v>
      </c>
      <c r="B60" s="84" t="str">
        <f>VLOOKUP(A60,'I день'!$A$4:$K$175,2,FALSE)</f>
        <v>ВВ 34</v>
      </c>
      <c r="C60" s="84" t="str">
        <f>VLOOKUP(A60,'I день'!$A$4:$K$175,3,FALSE)</f>
        <v>Ж45   </v>
      </c>
      <c r="D60" s="92">
        <f>VLOOKUP(A60,'I день'!$A$4:$L$175,11,FALSE)</f>
        <v>80.62</v>
      </c>
      <c r="E60" s="92">
        <f>VLOOKUP(A60,'II день'!$A$3:$L$175,11,FALSE)</f>
        <v>71.98</v>
      </c>
      <c r="F60" s="101">
        <f>SUM(D60:E60)</f>
        <v>152.60000000000002</v>
      </c>
      <c r="G60" s="104">
        <f>RANK(F60,$F$55:$F$61)</f>
        <v>6</v>
      </c>
    </row>
    <row r="61" spans="1:7" ht="16.5" thickBot="1">
      <c r="A61" s="71" t="s">
        <v>400</v>
      </c>
      <c r="B61" s="98" t="str">
        <f>VLOOKUP(A61,'I день'!$A$4:$K$175,2,FALSE)</f>
        <v>ВВ 34</v>
      </c>
      <c r="C61" s="98" t="str">
        <f>VLOOKUP(A61,'I день'!$A$4:$K$175,3,FALSE)</f>
        <v>Ж45   </v>
      </c>
      <c r="D61" s="99">
        <f>VLOOKUP(A61,'I день'!$A$4:$L$175,11,FALSE)</f>
        <v>84.2</v>
      </c>
      <c r="E61" s="99">
        <f>VLOOKUP(A61,'II день'!$A$3:$L$175,11,FALSE)</f>
        <v>67.47</v>
      </c>
      <c r="F61" s="102">
        <f>SUM(D61:E61)</f>
        <v>151.67000000000002</v>
      </c>
      <c r="G61" s="105">
        <f>RANK(F61,$F$55:$F$61)</f>
        <v>7</v>
      </c>
    </row>
    <row r="62" spans="1:7" ht="15.75">
      <c r="A62" s="65" t="s">
        <v>408</v>
      </c>
      <c r="B62" s="96" t="str">
        <f>VLOOKUP(A62,'I день'!$A$4:$K$175,2,FALSE)</f>
        <v>ВВ 34</v>
      </c>
      <c r="C62" s="96" t="str">
        <f>VLOOKUP(A62,'I день'!$A$4:$K$175,3,FALSE)</f>
        <v>Ж55   </v>
      </c>
      <c r="D62" s="97">
        <f>VLOOKUP(A62,'I день'!$A$4:$L$175,11,FALSE)</f>
        <v>100</v>
      </c>
      <c r="E62" s="97">
        <f>VLOOKUP(A62,'II день'!$A$3:$L$175,11,FALSE)</f>
        <v>100</v>
      </c>
      <c r="F62" s="100">
        <f>SUM(D62:E62)</f>
        <v>200</v>
      </c>
      <c r="G62" s="103">
        <f>RANK(F62,$F$62:$F$65)</f>
        <v>1</v>
      </c>
    </row>
    <row r="63" spans="1:7" ht="15.75">
      <c r="A63" s="69" t="s">
        <v>407</v>
      </c>
      <c r="B63" s="84" t="str">
        <f>VLOOKUP(A63,'I день'!$A$4:$K$175,2,FALSE)</f>
        <v>МУ ДЮСШ-17 Волгоград</v>
      </c>
      <c r="C63" s="84" t="str">
        <f>VLOOKUP(A63,'I день'!$A$4:$K$175,3,FALSE)</f>
        <v>Ж55   </v>
      </c>
      <c r="D63" s="92">
        <f>VLOOKUP(A63,'I день'!$A$4:$L$175,11,FALSE)</f>
        <v>81.21</v>
      </c>
      <c r="E63" s="92">
        <f>VLOOKUP(A63,'II день'!$A$3:$L$175,11,FALSE)</f>
        <v>75.79</v>
      </c>
      <c r="F63" s="101">
        <f>SUM(D63:E63)</f>
        <v>157</v>
      </c>
      <c r="G63" s="106">
        <f>RANK(F63,$F$62:$F$65)</f>
        <v>2</v>
      </c>
    </row>
    <row r="64" spans="1:7" ht="15.75">
      <c r="A64" s="69" t="s">
        <v>405</v>
      </c>
      <c r="B64" s="84" t="str">
        <f>VLOOKUP(A64,'I день'!$A$4:$K$175,2,FALSE)</f>
        <v>САРЕПТА</v>
      </c>
      <c r="C64" s="84" t="str">
        <f>VLOOKUP(A64,'I день'!$A$4:$K$175,3,FALSE)</f>
        <v>Ж55   </v>
      </c>
      <c r="D64" s="92">
        <f>VLOOKUP(A64,'I день'!$A$4:$L$175,11,FALSE)</f>
        <v>78.79</v>
      </c>
      <c r="E64" s="92">
        <f>VLOOKUP(A64,'II день'!$A$3:$L$175,11,FALSE)</f>
        <v>68.38</v>
      </c>
      <c r="F64" s="101">
        <f>SUM(D64:E64)</f>
        <v>147.17000000000002</v>
      </c>
      <c r="G64" s="106">
        <f>RANK(F64,$F$62:$F$65)</f>
        <v>3</v>
      </c>
    </row>
    <row r="65" spans="1:7" ht="16.5" thickBot="1">
      <c r="A65" s="71" t="s">
        <v>406</v>
      </c>
      <c r="B65" s="98" t="str">
        <f>VLOOKUP(A65,'I день'!$A$4:$K$175,2,FALSE)</f>
        <v>Камышин</v>
      </c>
      <c r="C65" s="98" t="str">
        <f>VLOOKUP(A65,'I день'!$A$4:$K$175,3,FALSE)</f>
        <v>Ж55   </v>
      </c>
      <c r="D65" s="99">
        <f>VLOOKUP(A65,'I день'!$A$4:$L$175,11,FALSE)</f>
        <v>49.23</v>
      </c>
      <c r="E65" s="99">
        <f>VLOOKUP(A65,'II день'!$A$3:$L$175,11,FALSE)</f>
        <v>69.51</v>
      </c>
      <c r="F65" s="102">
        <f>SUM(D65:E65)</f>
        <v>118.74000000000001</v>
      </c>
      <c r="G65" s="108">
        <f>RANK(F65,$F$62:$F$65)</f>
        <v>4</v>
      </c>
    </row>
    <row r="66" spans="1:7" ht="15.75">
      <c r="A66" s="65" t="s">
        <v>328</v>
      </c>
      <c r="B66" s="96" t="str">
        <f>VLOOKUP(A66,'I день'!$A$4:$K$175,2,FALSE)</f>
        <v>РАНХиГС</v>
      </c>
      <c r="C66" s="96" t="str">
        <f>VLOOKUP(A66,'I день'!$A$4:$K$175,3,FALSE)</f>
        <v>Женщины</v>
      </c>
      <c r="D66" s="97">
        <f>VLOOKUP(A66,'I день'!$A$4:$L$175,11,FALSE)</f>
        <v>100</v>
      </c>
      <c r="E66" s="97">
        <f>VLOOKUP(A66,'II день'!$A$3:$L$175,11,FALSE)</f>
        <v>88.26</v>
      </c>
      <c r="F66" s="100">
        <f>SUM(D66:E66)</f>
        <v>188.26</v>
      </c>
      <c r="G66" s="103">
        <f>RANK(F66,$F$66:$F$73)</f>
        <v>1</v>
      </c>
    </row>
    <row r="67" spans="1:7" ht="15.75">
      <c r="A67" s="69" t="s">
        <v>179</v>
      </c>
      <c r="B67" s="84" t="str">
        <f>VLOOKUP(A67,'I день'!$A$4:$K$175,2,FALSE)</f>
        <v>Волжский</v>
      </c>
      <c r="C67" s="84" t="str">
        <f>VLOOKUP(A67,'I день'!$A$4:$K$175,3,FALSE)</f>
        <v>Женщины</v>
      </c>
      <c r="D67" s="92">
        <f>VLOOKUP(A67,'I день'!$A$4:$L$175,11,FALSE)</f>
        <v>86.44</v>
      </c>
      <c r="E67" s="92">
        <f>VLOOKUP(A67,'II день'!$A$3:$L$175,11,FALSE)</f>
        <v>96.36</v>
      </c>
      <c r="F67" s="101">
        <f>SUM(D67:E67)</f>
        <v>182.8</v>
      </c>
      <c r="G67" s="104">
        <f>RANK(F67,$F$66:$F$73)</f>
        <v>2</v>
      </c>
    </row>
    <row r="68" spans="1:7" ht="15.75">
      <c r="A68" s="69" t="s">
        <v>338</v>
      </c>
      <c r="B68" s="84" t="str">
        <f>VLOOKUP(A68,'I день'!$A$4:$K$175,2,FALSE)</f>
        <v>МУ ДЮСШ-17 Волгоград</v>
      </c>
      <c r="C68" s="84" t="str">
        <f>VLOOKUP(A68,'I день'!$A$4:$K$175,3,FALSE)</f>
        <v>Женщины</v>
      </c>
      <c r="D68" s="92">
        <f>VLOOKUP(A68,'I день'!$A$4:$L$175,11,FALSE)</f>
        <v>88.4</v>
      </c>
      <c r="E68" s="92">
        <f>VLOOKUP(A68,'II день'!$A$3:$L$175,11,FALSE)</f>
        <v>92.68</v>
      </c>
      <c r="F68" s="101">
        <f>SUM(D68:E68)</f>
        <v>181.08</v>
      </c>
      <c r="G68" s="104">
        <f>RANK(F68,$F$66:$F$73)</f>
        <v>3</v>
      </c>
    </row>
    <row r="69" spans="1:7" ht="15.75">
      <c r="A69" s="69" t="s">
        <v>411</v>
      </c>
      <c r="B69" s="84" t="str">
        <f>VLOOKUP(A69,'I день'!$A$4:$K$175,2,FALSE)</f>
        <v>Кислово</v>
      </c>
      <c r="C69" s="84" t="str">
        <f>VLOOKUP(A69,'I день'!$A$4:$K$175,3,FALSE)</f>
        <v>Женщины</v>
      </c>
      <c r="D69" s="92">
        <f>VLOOKUP(A69,'I день'!$A$4:$L$175,11,FALSE)</f>
        <v>73.17</v>
      </c>
      <c r="E69" s="92">
        <f>VLOOKUP(A69,'II день'!$A$3:$L$175,11,FALSE)</f>
        <v>52.17</v>
      </c>
      <c r="F69" s="101">
        <f>SUM(D69:E69)</f>
        <v>125.34</v>
      </c>
      <c r="G69" s="104">
        <f>RANK(F69,$F$66:$F$73)</f>
        <v>4</v>
      </c>
    </row>
    <row r="70" spans="1:7" ht="15.75">
      <c r="A70" s="69" t="s">
        <v>10</v>
      </c>
      <c r="B70" s="84" t="str">
        <f>VLOOKUP(A70,'II день'!$A$4:$K$175,2,FALSE)</f>
        <v>МУ ДЮСШ-17 Волгоград</v>
      </c>
      <c r="C70" s="84" t="str">
        <f>VLOOKUP(A70,'II день'!$A$4:$K$175,3,FALSE)</f>
        <v>Женщины</v>
      </c>
      <c r="D70" s="92"/>
      <c r="E70" s="92">
        <f>VLOOKUP(A70,'II день'!$A$3:$L$175,11,FALSE)</f>
        <v>100</v>
      </c>
      <c r="F70" s="101">
        <f>SUM(D70:E70)</f>
        <v>100</v>
      </c>
      <c r="G70" s="104">
        <f>RANK(F70,$F$66:$F$73)</f>
        <v>5</v>
      </c>
    </row>
    <row r="71" spans="1:7" ht="15.75">
      <c r="A71" s="69" t="s">
        <v>410</v>
      </c>
      <c r="B71" s="84" t="str">
        <f>VLOOKUP(A71,'I день'!$A$4:$K$175,2,FALSE)</f>
        <v>Кислово</v>
      </c>
      <c r="C71" s="84" t="str">
        <f>VLOOKUP(A71,'I день'!$A$4:$K$175,3,FALSE)</f>
        <v>Женщины</v>
      </c>
      <c r="D71" s="92">
        <f>VLOOKUP(A71,'I день'!$A$4:$L$175,11,FALSE)</f>
        <v>99.88</v>
      </c>
      <c r="E71" s="92"/>
      <c r="F71" s="101">
        <f>SUM(D71:E71)</f>
        <v>99.88</v>
      </c>
      <c r="G71" s="104">
        <f>RANK(F71,$F$66:$F$73)</f>
        <v>6</v>
      </c>
    </row>
    <row r="72" spans="1:7" ht="15.75">
      <c r="A72" s="69" t="s">
        <v>409</v>
      </c>
      <c r="B72" s="84" t="str">
        <f>VLOOKUP(A72,'I день'!$A$4:$K$175,2,FALSE)</f>
        <v>Кислово</v>
      </c>
      <c r="C72" s="84" t="str">
        <f>VLOOKUP(A72,'I день'!$A$4:$K$175,3,FALSE)</f>
        <v>Женщины</v>
      </c>
      <c r="D72" s="92">
        <f>VLOOKUP(A72,'I день'!$A$4:$L$175,11,FALSE)</f>
        <v>72.01</v>
      </c>
      <c r="E72" s="92"/>
      <c r="F72" s="101">
        <f>SUM(D72:E72)</f>
        <v>72.01</v>
      </c>
      <c r="G72" s="104">
        <f>RANK(F72,$F$66:$F$73)</f>
        <v>7</v>
      </c>
    </row>
    <row r="73" spans="1:7" ht="16.5" thickBot="1">
      <c r="A73" s="71" t="s">
        <v>412</v>
      </c>
      <c r="B73" s="98" t="str">
        <f>VLOOKUP(A73,'I день'!$A$4:$K$175,2,FALSE)</f>
        <v>Камышин</v>
      </c>
      <c r="C73" s="98" t="str">
        <f>VLOOKUP(A73,'I день'!$A$4:$K$175,3,FALSE)</f>
        <v>Женщины</v>
      </c>
      <c r="D73" s="99">
        <f>VLOOKUP(A73,'I день'!$A$4:$L$175,11,FALSE)</f>
        <v>50.93</v>
      </c>
      <c r="E73" s="99"/>
      <c r="F73" s="102">
        <f>SUM(D73:E73)</f>
        <v>50.93</v>
      </c>
      <c r="G73" s="105">
        <f>RANK(F73,$F$66:$F$73)</f>
        <v>8</v>
      </c>
    </row>
    <row r="74" spans="1:7" ht="15.75">
      <c r="A74" s="65" t="s">
        <v>416</v>
      </c>
      <c r="B74" s="96" t="str">
        <f>VLOOKUP(A74,'I день'!$A$4:$K$175,2,FALSE)</f>
        <v>ДТДМ Волжский</v>
      </c>
      <c r="C74" s="96" t="str">
        <f>VLOOKUP(A74,'I день'!$A$4:$K$175,3,FALSE)</f>
        <v>М10   </v>
      </c>
      <c r="D74" s="97">
        <f>VLOOKUP(A74,'I день'!$A$4:$L$175,11,FALSE)</f>
        <v>94.08</v>
      </c>
      <c r="E74" s="97">
        <f>VLOOKUP(A74,'II день'!$A$3:$L$175,11,FALSE)</f>
        <v>96.81</v>
      </c>
      <c r="F74" s="100">
        <f>SUM(D74:E74)</f>
        <v>190.89</v>
      </c>
      <c r="G74" s="103">
        <f>RANK(F74,$F$74:$F$83)</f>
        <v>1</v>
      </c>
    </row>
    <row r="75" spans="1:7" ht="15.75">
      <c r="A75" s="69" t="s">
        <v>421</v>
      </c>
      <c r="B75" s="84" t="str">
        <f>VLOOKUP(A75,'I день'!$A$4:$K$175,2,FALSE)</f>
        <v>Волжанин</v>
      </c>
      <c r="C75" s="84" t="str">
        <f>VLOOKUP(A75,'I день'!$A$4:$K$175,3,FALSE)</f>
        <v>М10   </v>
      </c>
      <c r="D75" s="92">
        <f>VLOOKUP(A75,'I день'!$A$4:$L$175,11,FALSE)</f>
        <v>100</v>
      </c>
      <c r="E75" s="92">
        <f>VLOOKUP(A75,'II день'!$A$3:$L$175,11,FALSE)</f>
        <v>86.53</v>
      </c>
      <c r="F75" s="101">
        <f>SUM(D75:E75)</f>
        <v>186.53</v>
      </c>
      <c r="G75" s="106">
        <f>RANK(F75,$F$74:$F$83)</f>
        <v>2</v>
      </c>
    </row>
    <row r="76" spans="1:7" ht="15.75">
      <c r="A76" s="69" t="s">
        <v>417</v>
      </c>
      <c r="B76" s="84" t="str">
        <f>VLOOKUP(A76,'I день'!$A$4:$K$175,2,FALSE)</f>
        <v>ДТДМ Волжский</v>
      </c>
      <c r="C76" s="84" t="str">
        <f>VLOOKUP(A76,'I день'!$A$4:$K$175,3,FALSE)</f>
        <v>М10   </v>
      </c>
      <c r="D76" s="92">
        <f>VLOOKUP(A76,'I день'!$A$4:$L$175,11,FALSE)</f>
        <v>85.91</v>
      </c>
      <c r="E76" s="92">
        <f>VLOOKUP(A76,'II день'!$A$3:$L$175,11,FALSE)</f>
        <v>100</v>
      </c>
      <c r="F76" s="101">
        <f>SUM(D76:E76)</f>
        <v>185.91</v>
      </c>
      <c r="G76" s="106">
        <f>RANK(F76,$F$74:$F$83)</f>
        <v>3</v>
      </c>
    </row>
    <row r="77" spans="1:7" ht="15.75">
      <c r="A77" s="69" t="s">
        <v>414</v>
      </c>
      <c r="B77" s="84" t="str">
        <f>VLOOKUP(A77,'I день'!$A$4:$K$175,2,FALSE)</f>
        <v>Русинка</v>
      </c>
      <c r="C77" s="84" t="str">
        <f>VLOOKUP(A77,'I день'!$A$4:$K$175,3,FALSE)</f>
        <v>М10   </v>
      </c>
      <c r="D77" s="92">
        <f>VLOOKUP(A77,'I день'!$A$4:$L$175,11,FALSE)</f>
        <v>90.45</v>
      </c>
      <c r="E77" s="92">
        <f>VLOOKUP(A77,'II день'!$A$3:$L$175,11,FALSE)</f>
        <v>85.18</v>
      </c>
      <c r="F77" s="101">
        <f>SUM(D77:E77)</f>
        <v>175.63</v>
      </c>
      <c r="G77" s="106">
        <f>RANK(F77,$F$74:$F$83)</f>
        <v>4</v>
      </c>
    </row>
    <row r="78" spans="1:7" ht="15.75">
      <c r="A78" s="69" t="s">
        <v>418</v>
      </c>
      <c r="B78" s="84" t="str">
        <f>VLOOKUP(A78,'I день'!$A$4:$K$175,2,FALSE)</f>
        <v>ДТДМ Волжский</v>
      </c>
      <c r="C78" s="84" t="str">
        <f>VLOOKUP(A78,'I день'!$A$4:$K$175,3,FALSE)</f>
        <v>М10   </v>
      </c>
      <c r="D78" s="92">
        <f>VLOOKUP(A78,'I день'!$A$4:$L$175,11,FALSE)</f>
        <v>87.6</v>
      </c>
      <c r="E78" s="92">
        <f>VLOOKUP(A78,'II день'!$A$3:$L$175,11,FALSE)</f>
        <v>83.11</v>
      </c>
      <c r="F78" s="101">
        <f>SUM(D78:E78)</f>
        <v>170.70999999999998</v>
      </c>
      <c r="G78" s="106">
        <f>RANK(F78,$F$74:$F$83)</f>
        <v>5</v>
      </c>
    </row>
    <row r="79" spans="1:7" ht="15.75">
      <c r="A79" s="69" t="s">
        <v>420</v>
      </c>
      <c r="B79" s="84" t="str">
        <f>VLOOKUP(A79,'I день'!$A$4:$K$175,2,FALSE)</f>
        <v>Волжский</v>
      </c>
      <c r="C79" s="84" t="str">
        <f>VLOOKUP(A79,'I день'!$A$4:$K$175,3,FALSE)</f>
        <v>М10   </v>
      </c>
      <c r="D79" s="92">
        <f>VLOOKUP(A79,'I день'!$A$4:$L$175,11,FALSE)</f>
        <v>91.38</v>
      </c>
      <c r="E79" s="92">
        <f>VLOOKUP(A79,'II день'!$A$3:$L$175,11,FALSE)</f>
        <v>62.4</v>
      </c>
      <c r="F79" s="101">
        <f>SUM(D79:E79)</f>
        <v>153.78</v>
      </c>
      <c r="G79" s="106">
        <f>RANK(F79,$F$74:$F$83)</f>
        <v>6</v>
      </c>
    </row>
    <row r="80" spans="1:7" ht="15.75">
      <c r="A80" s="69" t="s">
        <v>419</v>
      </c>
      <c r="B80" s="84" t="str">
        <f>VLOOKUP(A80,'I день'!$A$4:$K$175,2,FALSE)</f>
        <v>ДТДМ Волжский</v>
      </c>
      <c r="C80" s="84" t="str">
        <f>VLOOKUP(A80,'I день'!$A$4:$K$175,3,FALSE)</f>
        <v>М10   </v>
      </c>
      <c r="D80" s="92">
        <f>VLOOKUP(A80,'I день'!$A$4:$L$175,11,FALSE)</f>
        <v>75.17</v>
      </c>
      <c r="E80" s="92">
        <f>VLOOKUP(A80,'II день'!$A$3:$L$175,11,FALSE)</f>
        <v>63.05</v>
      </c>
      <c r="F80" s="101">
        <f>SUM(D80:E80)</f>
        <v>138.22</v>
      </c>
      <c r="G80" s="106">
        <f>RANK(F80,$F$74:$F$83)</f>
        <v>7</v>
      </c>
    </row>
    <row r="81" spans="1:7" ht="15.75">
      <c r="A81" s="69" t="s">
        <v>415</v>
      </c>
      <c r="B81" s="84" t="str">
        <f>VLOOKUP(A81,'I день'!$A$4:$K$175,2,FALSE)</f>
        <v>МУ ДЮСШ-17 Волгоград</v>
      </c>
      <c r="C81" s="84" t="str">
        <f>VLOOKUP(A81,'I день'!$A$4:$K$175,3,FALSE)</f>
        <v>М10   </v>
      </c>
      <c r="D81" s="92">
        <f>VLOOKUP(A81,'I день'!$A$4:$L$175,11,FALSE)</f>
        <v>80.76</v>
      </c>
      <c r="E81" s="92"/>
      <c r="F81" s="101">
        <f>SUM(D81:E81)</f>
        <v>80.76</v>
      </c>
      <c r="G81" s="106">
        <f>RANK(F81,$F$74:$F$83)</f>
        <v>8</v>
      </c>
    </row>
    <row r="82" spans="1:7" ht="15.75">
      <c r="A82" s="69" t="s">
        <v>492</v>
      </c>
      <c r="B82" s="84" t="str">
        <f>VLOOKUP(A82,'II день'!$A$4:$K$175,2,FALSE)</f>
        <v>Русинка</v>
      </c>
      <c r="C82" s="84" t="str">
        <f>VLOOKUP(A82,'II день'!$A$4:$K$175,3,FALSE)</f>
        <v>М10   </v>
      </c>
      <c r="D82" s="92"/>
      <c r="E82" s="92">
        <f>VLOOKUP(A82,'II день'!$A$3:$L$175,11,FALSE)</f>
        <v>54.65</v>
      </c>
      <c r="F82" s="101">
        <f>SUM(D82:E82)</f>
        <v>54.65</v>
      </c>
      <c r="G82" s="106">
        <f>RANK(F82,$F$74:$F$83)</f>
        <v>9</v>
      </c>
    </row>
    <row r="83" spans="1:7" ht="16.5" thickBot="1">
      <c r="A83" s="71" t="s">
        <v>493</v>
      </c>
      <c r="B83" s="98" t="str">
        <f>VLOOKUP(A83,'II день'!$A$4:$K$175,2,FALSE)</f>
        <v>Камышин</v>
      </c>
      <c r="C83" s="98" t="str">
        <f>VLOOKUP(A83,'II день'!$A$4:$K$175,3,FALSE)</f>
        <v>М10   </v>
      </c>
      <c r="D83" s="99"/>
      <c r="E83" s="99">
        <f>VLOOKUP(A83,'II день'!$A$3:$L$175,11,FALSE)</f>
        <v>48.23</v>
      </c>
      <c r="F83" s="102">
        <f>SUM(D83:E83)</f>
        <v>48.23</v>
      </c>
      <c r="G83" s="108">
        <f>RANK(F83,$F$74:$F$83)</f>
        <v>10</v>
      </c>
    </row>
    <row r="84" spans="1:7" ht="15.75">
      <c r="A84" s="65" t="s">
        <v>226</v>
      </c>
      <c r="B84" s="96" t="str">
        <f>VLOOKUP(A84,'I день'!$A$4:$K$175,2,FALSE)</f>
        <v>МУ ДЮСШ-17 Волгоград</v>
      </c>
      <c r="C84" s="96" t="str">
        <f>VLOOKUP(A84,'I день'!$A$4:$K$175,3,FALSE)</f>
        <v>М12   </v>
      </c>
      <c r="D84" s="97">
        <f>VLOOKUP(A84,'I день'!$A$4:$L$175,11,FALSE)</f>
        <v>100</v>
      </c>
      <c r="E84" s="97">
        <f>VLOOKUP(A84,'II день'!$A$3:$L$175,11,FALSE)</f>
        <v>100</v>
      </c>
      <c r="F84" s="100">
        <f>SUM(D84:E84)</f>
        <v>200</v>
      </c>
      <c r="G84" s="103">
        <f>RANK(F84,$F$84:$F$100)</f>
        <v>1</v>
      </c>
    </row>
    <row r="85" spans="1:7" ht="15.75">
      <c r="A85" s="69" t="s">
        <v>427</v>
      </c>
      <c r="B85" s="84" t="str">
        <f>VLOOKUP(A85,'I день'!$A$4:$K$175,2,FALSE)</f>
        <v>МУ ДЮСШ-17 Волгоград</v>
      </c>
      <c r="C85" s="84" t="str">
        <f>VLOOKUP(A85,'I день'!$A$4:$K$175,3,FALSE)</f>
        <v>М12   </v>
      </c>
      <c r="D85" s="92">
        <f>VLOOKUP(A85,'I день'!$A$4:$L$175,11,FALSE)</f>
        <v>92.42</v>
      </c>
      <c r="E85" s="92">
        <f>VLOOKUP(A85,'II день'!$A$3:$L$175,11,FALSE)</f>
        <v>95.54</v>
      </c>
      <c r="F85" s="101">
        <f>SUM(D85:E85)</f>
        <v>187.96</v>
      </c>
      <c r="G85" s="104">
        <f>RANK(F85,$F$84:$F$100)</f>
        <v>2</v>
      </c>
    </row>
    <row r="86" spans="1:7" ht="15.75">
      <c r="A86" s="69" t="s">
        <v>426</v>
      </c>
      <c r="B86" s="84" t="str">
        <f>VLOOKUP(A86,'I день'!$A$4:$K$175,2,FALSE)</f>
        <v>МУ ДЮСШ-17 Волгоград</v>
      </c>
      <c r="C86" s="84" t="str">
        <f>VLOOKUP(A86,'I день'!$A$4:$K$175,3,FALSE)</f>
        <v>М12   </v>
      </c>
      <c r="D86" s="92">
        <f>VLOOKUP(A86,'I день'!$A$4:$L$175,11,FALSE)</f>
        <v>84.47</v>
      </c>
      <c r="E86" s="92">
        <f>VLOOKUP(A86,'II день'!$A$3:$L$175,11,FALSE)</f>
        <v>96.47</v>
      </c>
      <c r="F86" s="101">
        <f>SUM(D86:E86)</f>
        <v>180.94</v>
      </c>
      <c r="G86" s="104">
        <f>RANK(F86,$F$84:$F$100)</f>
        <v>3</v>
      </c>
    </row>
    <row r="87" spans="1:7" ht="15.75">
      <c r="A87" s="69" t="s">
        <v>424</v>
      </c>
      <c r="B87" s="84" t="str">
        <f>VLOOKUP(A87,'I день'!$A$4:$K$175,2,FALSE)</f>
        <v>Русинка</v>
      </c>
      <c r="C87" s="84" t="str">
        <f>VLOOKUP(A87,'I день'!$A$4:$K$175,3,FALSE)</f>
        <v>М12   </v>
      </c>
      <c r="D87" s="92">
        <f>VLOOKUP(A87,'I день'!$A$4:$L$175,11,FALSE)</f>
        <v>97.92</v>
      </c>
      <c r="E87" s="92">
        <f>VLOOKUP(A87,'II день'!$A$3:$L$175,11,FALSE)</f>
        <v>78.91</v>
      </c>
      <c r="F87" s="101">
        <f>SUM(D87:E87)</f>
        <v>176.82999999999998</v>
      </c>
      <c r="G87" s="104">
        <f>RANK(F87,$F$84:$F$100)</f>
        <v>4</v>
      </c>
    </row>
    <row r="88" spans="1:7" ht="15.75">
      <c r="A88" s="69" t="s">
        <v>233</v>
      </c>
      <c r="B88" s="84" t="str">
        <f>VLOOKUP(A88,'I день'!$A$4:$K$175,2,FALSE)</f>
        <v>МУ ДЮСШ-17 Волгоград</v>
      </c>
      <c r="C88" s="84" t="str">
        <f>VLOOKUP(A88,'I день'!$A$4:$K$175,3,FALSE)</f>
        <v>М12   </v>
      </c>
      <c r="D88" s="92">
        <f>VLOOKUP(A88,'I день'!$A$4:$L$175,11,FALSE)</f>
        <v>92.3</v>
      </c>
      <c r="E88" s="92">
        <f>VLOOKUP(A88,'II день'!$A$3:$L$175,11,FALSE)</f>
        <v>80.34</v>
      </c>
      <c r="F88" s="101">
        <f>SUM(D88:E88)</f>
        <v>172.64</v>
      </c>
      <c r="G88" s="104">
        <f>RANK(F88,$F$84:$F$100)</f>
        <v>5</v>
      </c>
    </row>
    <row r="89" spans="1:7" ht="15.75">
      <c r="A89" s="69" t="s">
        <v>430</v>
      </c>
      <c r="B89" s="84" t="str">
        <f>VLOOKUP(A89,'I день'!$A$4:$K$175,2,FALSE)</f>
        <v>ДТДМ Волжский</v>
      </c>
      <c r="C89" s="84" t="str">
        <f>VLOOKUP(A89,'I день'!$A$4:$K$175,3,FALSE)</f>
        <v>М12   </v>
      </c>
      <c r="D89" s="92">
        <f>VLOOKUP(A89,'I день'!$A$4:$L$175,11,FALSE)</f>
        <v>87.39</v>
      </c>
      <c r="E89" s="92">
        <f>VLOOKUP(A89,'II день'!$A$3:$L$175,11,FALSE)</f>
        <v>67.32</v>
      </c>
      <c r="F89" s="101">
        <f>SUM(D89:E89)</f>
        <v>154.70999999999998</v>
      </c>
      <c r="G89" s="104">
        <f>RANK(F89,$F$84:$F$100)</f>
        <v>6</v>
      </c>
    </row>
    <row r="90" spans="1:7" ht="15.75">
      <c r="A90" s="69" t="s">
        <v>425</v>
      </c>
      <c r="B90" s="84" t="str">
        <f>VLOOKUP(A90,'I день'!$A$4:$K$175,2,FALSE)</f>
        <v>Русинка</v>
      </c>
      <c r="C90" s="84" t="str">
        <f>VLOOKUP(A90,'I день'!$A$4:$K$175,3,FALSE)</f>
        <v>М12   </v>
      </c>
      <c r="D90" s="92">
        <f>VLOOKUP(A90,'I день'!$A$4:$L$175,11,FALSE)</f>
        <v>66.89</v>
      </c>
      <c r="E90" s="92">
        <f>VLOOKUP(A90,'II день'!$A$3:$L$175,11,FALSE)</f>
        <v>87.05</v>
      </c>
      <c r="F90" s="101">
        <f>SUM(D90:E90)</f>
        <v>153.94</v>
      </c>
      <c r="G90" s="104">
        <f>RANK(F90,$F$84:$F$100)</f>
        <v>7</v>
      </c>
    </row>
    <row r="91" spans="1:7" ht="15.75">
      <c r="A91" s="69" t="s">
        <v>434</v>
      </c>
      <c r="B91" s="84" t="str">
        <f>VLOOKUP(A91,'I день'!$A$4:$K$175,2,FALSE)</f>
        <v>Волжанин</v>
      </c>
      <c r="C91" s="84" t="str">
        <f>VLOOKUP(A91,'I день'!$A$4:$K$175,3,FALSE)</f>
        <v>М12   </v>
      </c>
      <c r="D91" s="92">
        <f>VLOOKUP(A91,'I день'!$A$4:$L$175,11,FALSE)</f>
        <v>60.17</v>
      </c>
      <c r="E91" s="92">
        <f>VLOOKUP(A91,'II день'!$A$3:$L$175,11,FALSE)</f>
        <v>89.2</v>
      </c>
      <c r="F91" s="101">
        <f>SUM(D91:E91)</f>
        <v>149.37</v>
      </c>
      <c r="G91" s="104">
        <f>RANK(F91,$F$84:$F$100)</f>
        <v>8</v>
      </c>
    </row>
    <row r="92" spans="1:7" ht="15.75">
      <c r="A92" s="69" t="s">
        <v>432</v>
      </c>
      <c r="B92" s="84" t="str">
        <f>VLOOKUP(A92,'I день'!$A$4:$K$175,2,FALSE)</f>
        <v>Волжанин</v>
      </c>
      <c r="C92" s="84" t="str">
        <f>VLOOKUP(A92,'I день'!$A$4:$K$175,3,FALSE)</f>
        <v>М12   </v>
      </c>
      <c r="D92" s="92">
        <f>VLOOKUP(A92,'I день'!$A$4:$L$175,11,FALSE)</f>
        <v>60.17</v>
      </c>
      <c r="E92" s="92">
        <f>VLOOKUP(A92,'II день'!$A$3:$L$175,11,FALSE)</f>
        <v>86.67</v>
      </c>
      <c r="F92" s="101">
        <f>SUM(D92:E92)</f>
        <v>146.84</v>
      </c>
      <c r="G92" s="104">
        <f>RANK(F92,$F$84:$F$100)</f>
        <v>9</v>
      </c>
    </row>
    <row r="93" spans="1:7" ht="15.75">
      <c r="A93" s="69" t="s">
        <v>428</v>
      </c>
      <c r="B93" s="84" t="str">
        <f>VLOOKUP(A93,'I день'!$A$4:$K$175,2,FALSE)</f>
        <v>Кислово</v>
      </c>
      <c r="C93" s="84" t="str">
        <f>VLOOKUP(A93,'I день'!$A$4:$K$175,3,FALSE)</f>
        <v>М12   </v>
      </c>
      <c r="D93" s="92">
        <f>VLOOKUP(A93,'I день'!$A$4:$L$175,11,FALSE)</f>
        <v>57.71</v>
      </c>
      <c r="E93" s="92">
        <f>VLOOKUP(A93,'II день'!$A$3:$L$175,11,FALSE)</f>
        <v>86.2</v>
      </c>
      <c r="F93" s="101">
        <f>SUM(D93:E93)</f>
        <v>143.91</v>
      </c>
      <c r="G93" s="104">
        <f>RANK(F93,$F$84:$F$100)</f>
        <v>10</v>
      </c>
    </row>
    <row r="94" spans="1:7" ht="15.75">
      <c r="A94" s="69" t="s">
        <v>225</v>
      </c>
      <c r="B94" s="84" t="str">
        <f>VLOOKUP(A94,'I день'!$A$4:$K$175,2,FALSE)</f>
        <v>Волжанин</v>
      </c>
      <c r="C94" s="84" t="str">
        <f>VLOOKUP(A94,'I день'!$A$4:$K$175,3,FALSE)</f>
        <v>М12   </v>
      </c>
      <c r="D94" s="92">
        <f>VLOOKUP(A94,'I день'!$A$4:$L$175,11,FALSE)</f>
        <v>39.63</v>
      </c>
      <c r="E94" s="92">
        <f>VLOOKUP(A94,'II день'!$A$3:$L$175,11,FALSE)</f>
        <v>98.51</v>
      </c>
      <c r="F94" s="101">
        <f>SUM(D94:E94)</f>
        <v>138.14000000000001</v>
      </c>
      <c r="G94" s="104">
        <f>RANK(F94,$F$84:$F$100)</f>
        <v>11</v>
      </c>
    </row>
    <row r="95" spans="1:7" ht="15.75">
      <c r="A95" s="69" t="s">
        <v>423</v>
      </c>
      <c r="B95" s="84" t="str">
        <f>VLOOKUP(A95,'I день'!$A$4:$K$175,2,FALSE)</f>
        <v>Волжский ДТДМ</v>
      </c>
      <c r="C95" s="84" t="str">
        <f>VLOOKUP(A95,'I день'!$A$4:$K$175,3,FALSE)</f>
        <v>М12   </v>
      </c>
      <c r="D95" s="92">
        <f>VLOOKUP(A95,'I день'!$A$4:$L$175,11,FALSE)</f>
        <v>57.15</v>
      </c>
      <c r="E95" s="92">
        <f>VLOOKUP(A95,'II день'!$A$3:$L$175,11,FALSE)</f>
        <v>71.76</v>
      </c>
      <c r="F95" s="101">
        <f>SUM(D95:E95)</f>
        <v>128.91</v>
      </c>
      <c r="G95" s="104">
        <f>RANK(F95,$F$84:$F$100)</f>
        <v>12</v>
      </c>
    </row>
    <row r="96" spans="1:7" ht="15.75">
      <c r="A96" s="69" t="s">
        <v>429</v>
      </c>
      <c r="B96" s="84" t="str">
        <f>VLOOKUP(A96,'I день'!$A$4:$K$175,2,FALSE)</f>
        <v>Кислово</v>
      </c>
      <c r="C96" s="84" t="str">
        <f>VLOOKUP(A96,'I день'!$A$4:$K$175,3,FALSE)</f>
        <v>М12   </v>
      </c>
      <c r="D96" s="92">
        <f>VLOOKUP(A96,'I день'!$A$4:$L$175,11,FALSE)</f>
        <v>91.7</v>
      </c>
      <c r="E96" s="92">
        <f>VLOOKUP(A96,'II день'!$A$3:$L$175,11,FALSE)</f>
        <v>35.74</v>
      </c>
      <c r="F96" s="101">
        <f>SUM(D96:E96)</f>
        <v>127.44</v>
      </c>
      <c r="G96" s="104">
        <f>RANK(F96,$F$84:$F$100)</f>
        <v>13</v>
      </c>
    </row>
    <row r="97" spans="1:7" ht="15.75">
      <c r="A97" s="69" t="s">
        <v>422</v>
      </c>
      <c r="B97" s="84" t="str">
        <f>VLOOKUP(A97,'I день'!$A$4:$K$175,2,FALSE)</f>
        <v>Волжский ДТДМ</v>
      </c>
      <c r="C97" s="84" t="str">
        <f>VLOOKUP(A97,'I день'!$A$4:$K$175,3,FALSE)</f>
        <v>М12   </v>
      </c>
      <c r="D97" s="92">
        <f>VLOOKUP(A97,'I день'!$A$4:$L$175,11,FALSE)</f>
        <v>63.75</v>
      </c>
      <c r="E97" s="92">
        <f>VLOOKUP(A97,'II день'!$A$3:$L$175,11,FALSE)</f>
        <v>58.52</v>
      </c>
      <c r="F97" s="101">
        <f>SUM(D97:E97)</f>
        <v>122.27000000000001</v>
      </c>
      <c r="G97" s="104">
        <f>RANK(F97,$F$84:$F$100)</f>
        <v>14</v>
      </c>
    </row>
    <row r="98" spans="1:7" ht="15.75">
      <c r="A98" s="69" t="s">
        <v>433</v>
      </c>
      <c r="B98" s="84" t="str">
        <f>VLOOKUP(A98,'I день'!$A$4:$K$175,2,FALSE)</f>
        <v>Волжанин</v>
      </c>
      <c r="C98" s="84" t="str">
        <f>VLOOKUP(A98,'I день'!$A$4:$K$175,3,FALSE)</f>
        <v>М12   </v>
      </c>
      <c r="D98" s="92">
        <f>VLOOKUP(A98,'I день'!$A$4:$L$175,11,FALSE)</f>
        <v>66.89</v>
      </c>
      <c r="E98" s="92">
        <f>VLOOKUP(A98,'II день'!$A$3:$L$175,11,FALSE)</f>
        <v>51.59</v>
      </c>
      <c r="F98" s="101">
        <f>SUM(D98:E98)</f>
        <v>118.48</v>
      </c>
      <c r="G98" s="104">
        <f>RANK(F98,$F$84:$F$100)</f>
        <v>15</v>
      </c>
    </row>
    <row r="99" spans="1:7" ht="15.75">
      <c r="A99" s="69" t="s">
        <v>431</v>
      </c>
      <c r="B99" s="84" t="str">
        <f>VLOOKUP(A99,'I день'!$A$4:$K$175,2,FALSE)</f>
        <v>Волжский</v>
      </c>
      <c r="C99" s="84" t="str">
        <f>VLOOKUP(A99,'I день'!$A$4:$K$175,3,FALSE)</f>
        <v>М12   </v>
      </c>
      <c r="D99" s="92">
        <f>VLOOKUP(A99,'I день'!$A$4:$L$175,11,FALSE)</f>
        <v>47.04</v>
      </c>
      <c r="E99" s="92">
        <f>VLOOKUP(A99,'II день'!$A$3:$L$175,11,FALSE)</f>
        <v>56.4</v>
      </c>
      <c r="F99" s="101">
        <f>SUM(D99:E99)</f>
        <v>103.44</v>
      </c>
      <c r="G99" s="104">
        <f>RANK(F99,$F$84:$F$100)</f>
        <v>16</v>
      </c>
    </row>
    <row r="100" spans="1:7" ht="16.5" thickBot="1">
      <c r="A100" s="71" t="s">
        <v>496</v>
      </c>
      <c r="B100" s="98" t="str">
        <f>VLOOKUP(A100,'II день'!$A$4:$K$175,2,FALSE)</f>
        <v>Русинка</v>
      </c>
      <c r="C100" s="98" t="str">
        <f>VLOOKUP(A100,'II день'!$A$4:$K$175,3,FALSE)</f>
        <v>М12   </v>
      </c>
      <c r="D100" s="99"/>
      <c r="E100" s="99">
        <f>VLOOKUP(A100,'II день'!$A$3:$L$175,11,FALSE)</f>
        <v>43.05</v>
      </c>
      <c r="F100" s="102">
        <f>SUM(D100:E100)</f>
        <v>43.05</v>
      </c>
      <c r="G100" s="105">
        <f>RANK(F100,$F$84:$F$100)</f>
        <v>17</v>
      </c>
    </row>
    <row r="101" spans="1:7" ht="15.75">
      <c r="A101" s="65" t="s">
        <v>252</v>
      </c>
      <c r="B101" s="96" t="str">
        <f>VLOOKUP(A101,'I день'!$A$4:$K$175,2,FALSE)</f>
        <v>Нехаевская ДЮСШ</v>
      </c>
      <c r="C101" s="96" t="str">
        <f>VLOOKUP(A101,'I день'!$A$4:$K$175,3,FALSE)</f>
        <v>М14   </v>
      </c>
      <c r="D101" s="97">
        <f>VLOOKUP(A101,'I день'!$A$4:$L$175,11,FALSE)</f>
        <v>100</v>
      </c>
      <c r="E101" s="97">
        <f>VLOOKUP(A101,'II день'!$A$3:$L$175,11,FALSE)</f>
        <v>99.63</v>
      </c>
      <c r="F101" s="100">
        <f>SUM(D101:E101)</f>
        <v>199.63</v>
      </c>
      <c r="G101" s="103">
        <f>RANK(F101,$F$101:$F$126)</f>
        <v>1</v>
      </c>
    </row>
    <row r="102" spans="1:7" ht="15.75">
      <c r="A102" s="69" t="s">
        <v>3</v>
      </c>
      <c r="B102" s="84" t="str">
        <f>VLOOKUP(A102,'I день'!$A$4:$K$175,2,FALSE)</f>
        <v>Нехаевская ДЮСШ</v>
      </c>
      <c r="C102" s="84" t="str">
        <f>VLOOKUP(A102,'I день'!$A$4:$K$175,3,FALSE)</f>
        <v>М14   </v>
      </c>
      <c r="D102" s="92">
        <f>VLOOKUP(A102,'I день'!$A$4:$L$175,11,FALSE)</f>
        <v>85.04</v>
      </c>
      <c r="E102" s="92">
        <f>VLOOKUP(A102,'II день'!$A$3:$L$175,11,FALSE)</f>
        <v>100</v>
      </c>
      <c r="F102" s="101">
        <f>SUM(D102:E102)</f>
        <v>185.04000000000002</v>
      </c>
      <c r="G102" s="106">
        <f>RANK(F102,$F$101:$F$126)</f>
        <v>2</v>
      </c>
    </row>
    <row r="103" spans="1:7" ht="15.75">
      <c r="A103" s="69" t="s">
        <v>436</v>
      </c>
      <c r="B103" s="84" t="str">
        <f>VLOOKUP(A103,'I день'!$A$4:$K$175,2,FALSE)</f>
        <v>МУ ДЮСШ-17 Волгоград</v>
      </c>
      <c r="C103" s="84" t="str">
        <f>VLOOKUP(A103,'I день'!$A$4:$K$175,3,FALSE)</f>
        <v>М14   </v>
      </c>
      <c r="D103" s="92">
        <f>VLOOKUP(A103,'I день'!$A$4:$L$175,11,FALSE)</f>
        <v>85.66</v>
      </c>
      <c r="E103" s="92">
        <f>VLOOKUP(A103,'II день'!$A$3:$L$175,11,FALSE)</f>
        <v>98.26</v>
      </c>
      <c r="F103" s="101">
        <f>SUM(D103:E103)</f>
        <v>183.92000000000002</v>
      </c>
      <c r="G103" s="106">
        <f>RANK(F103,$F$101:$F$126)</f>
        <v>3</v>
      </c>
    </row>
    <row r="104" spans="1:7" ht="15.75">
      <c r="A104" s="69" t="s">
        <v>315</v>
      </c>
      <c r="B104" s="84" t="str">
        <f>VLOOKUP(A104,'I день'!$A$4:$K$175,2,FALSE)</f>
        <v>МУ ДЮСШ-17 Волгоград</v>
      </c>
      <c r="C104" s="84" t="str">
        <f>VLOOKUP(A104,'I день'!$A$4:$K$175,3,FALSE)</f>
        <v>М14   </v>
      </c>
      <c r="D104" s="92">
        <f>VLOOKUP(A104,'I день'!$A$4:$L$175,11,FALSE)</f>
        <v>79.07</v>
      </c>
      <c r="E104" s="92">
        <f>VLOOKUP(A104,'II день'!$A$3:$L$175,11,FALSE)</f>
        <v>95.02</v>
      </c>
      <c r="F104" s="101">
        <f>SUM(D104:E104)</f>
        <v>174.08999999999997</v>
      </c>
      <c r="G104" s="106">
        <f>RANK(F104,$F$101:$F$126)</f>
        <v>4</v>
      </c>
    </row>
    <row r="105" spans="1:7" ht="15.75">
      <c r="A105" s="69" t="s">
        <v>1</v>
      </c>
      <c r="B105" s="84" t="str">
        <f>VLOOKUP(A105,'I день'!$A$4:$K$175,2,FALSE)</f>
        <v>Русинка</v>
      </c>
      <c r="C105" s="84" t="str">
        <f>VLOOKUP(A105,'I день'!$A$4:$K$175,3,FALSE)</f>
        <v>М14   </v>
      </c>
      <c r="D105" s="92">
        <f>VLOOKUP(A105,'I день'!$A$4:$L$175,11,FALSE)</f>
        <v>61.91</v>
      </c>
      <c r="E105" s="92">
        <f>VLOOKUP(A105,'II день'!$A$3:$L$175,11,FALSE)</f>
        <v>97.76</v>
      </c>
      <c r="F105" s="101">
        <f>SUM(D105:E105)</f>
        <v>159.67000000000002</v>
      </c>
      <c r="G105" s="106">
        <f>RANK(F105,$F$101:$F$126)</f>
        <v>5</v>
      </c>
    </row>
    <row r="106" spans="1:7" ht="15.75">
      <c r="A106" s="69" t="s">
        <v>435</v>
      </c>
      <c r="B106" s="84" t="str">
        <f>VLOOKUP(A106,'I день'!$A$4:$K$175,2,FALSE)</f>
        <v>Нехаевская ДЮСШ</v>
      </c>
      <c r="C106" s="84" t="str">
        <f>VLOOKUP(A106,'I день'!$A$4:$K$175,3,FALSE)</f>
        <v>М14   </v>
      </c>
      <c r="D106" s="92">
        <f>VLOOKUP(A106,'I день'!$A$4:$L$175,11,FALSE)</f>
        <v>57.96</v>
      </c>
      <c r="E106" s="92">
        <f>VLOOKUP(A106,'II день'!$A$3:$L$175,11,FALSE)</f>
        <v>98.98</v>
      </c>
      <c r="F106" s="101">
        <f>SUM(D106:E106)</f>
        <v>156.94</v>
      </c>
      <c r="G106" s="106">
        <f>RANK(F106,$F$101:$F$126)</f>
        <v>6</v>
      </c>
    </row>
    <row r="107" spans="1:7" ht="15.75">
      <c r="A107" s="69" t="s">
        <v>316</v>
      </c>
      <c r="B107" s="84" t="str">
        <f>VLOOKUP(A107,'I день'!$A$4:$K$175,2,FALSE)</f>
        <v>МУ ДЮСШ-17 Волгоград</v>
      </c>
      <c r="C107" s="84" t="str">
        <f>VLOOKUP(A107,'I день'!$A$4:$K$175,3,FALSE)</f>
        <v>М14   </v>
      </c>
      <c r="D107" s="92">
        <f>VLOOKUP(A107,'I день'!$A$4:$L$175,11,FALSE)</f>
        <v>65.08</v>
      </c>
      <c r="E107" s="92">
        <f>VLOOKUP(A107,'II день'!$A$3:$L$175,11,FALSE)</f>
        <v>91.49</v>
      </c>
      <c r="F107" s="101">
        <f>SUM(D107:E107)</f>
        <v>156.57</v>
      </c>
      <c r="G107" s="106">
        <f>RANK(F107,$F$101:$F$126)</f>
        <v>7</v>
      </c>
    </row>
    <row r="108" spans="1:7" ht="15.75">
      <c r="A108" s="69" t="s">
        <v>206</v>
      </c>
      <c r="B108" s="84" t="str">
        <f>VLOOKUP(A108,'I день'!$A$4:$K$175,2,FALSE)</f>
        <v>ДТДМ Волжский</v>
      </c>
      <c r="C108" s="84" t="str">
        <f>VLOOKUP(A108,'I день'!$A$4:$K$175,3,FALSE)</f>
        <v>М14   </v>
      </c>
      <c r="D108" s="92">
        <f>VLOOKUP(A108,'I день'!$A$4:$L$175,11,FALSE)</f>
        <v>67.47</v>
      </c>
      <c r="E108" s="92">
        <f>VLOOKUP(A108,'II день'!$A$3:$L$175,11,FALSE)</f>
        <v>87.53</v>
      </c>
      <c r="F108" s="101">
        <f>SUM(D108:E108)</f>
        <v>155</v>
      </c>
      <c r="G108" s="106">
        <f>RANK(F108,$F$101:$F$126)</f>
        <v>8</v>
      </c>
    </row>
    <row r="109" spans="1:7" ht="15.75">
      <c r="A109" s="69" t="s">
        <v>314</v>
      </c>
      <c r="B109" s="84" t="str">
        <f>VLOOKUP(A109,'I день'!$A$4:$K$175,2,FALSE)</f>
        <v>МУ ДЮСШ-17 Волгоград</v>
      </c>
      <c r="C109" s="84" t="str">
        <f>VLOOKUP(A109,'I день'!$A$4:$K$175,3,FALSE)</f>
        <v>М14   </v>
      </c>
      <c r="D109" s="92">
        <f>VLOOKUP(A109,'I день'!$A$4:$L$175,11,FALSE)</f>
        <v>71.25</v>
      </c>
      <c r="E109" s="92">
        <f>VLOOKUP(A109,'II день'!$A$3:$L$175,11,FALSE)</f>
        <v>78.82</v>
      </c>
      <c r="F109" s="101">
        <f>SUM(D109:E109)</f>
        <v>150.07</v>
      </c>
      <c r="G109" s="106">
        <f>RANK(F109,$F$101:$F$126)</f>
        <v>9</v>
      </c>
    </row>
    <row r="110" spans="1:7" ht="15.75">
      <c r="A110" s="69" t="s">
        <v>314</v>
      </c>
      <c r="B110" s="84" t="str">
        <f>VLOOKUP(A110,'I день'!$A$4:$K$175,2,FALSE)</f>
        <v>МУ ДЮСШ-17 Волгоград</v>
      </c>
      <c r="C110" s="84" t="str">
        <f>VLOOKUP(A110,'I день'!$A$4:$K$175,3,FALSE)</f>
        <v>М14   </v>
      </c>
      <c r="D110" s="92">
        <f>VLOOKUP(A110,'I день'!$A$4:$L$175,11,FALSE)</f>
        <v>71.25</v>
      </c>
      <c r="E110" s="92">
        <f>VLOOKUP(A110,'II день'!$A$3:$L$175,11,FALSE)</f>
        <v>78.82</v>
      </c>
      <c r="F110" s="101">
        <f>SUM(D110:E110)</f>
        <v>150.07</v>
      </c>
      <c r="G110" s="106">
        <f>RANK(F110,$F$101:$F$126)</f>
        <v>9</v>
      </c>
    </row>
    <row r="111" spans="1:7" ht="15.75">
      <c r="A111" s="69" t="s">
        <v>257</v>
      </c>
      <c r="B111" s="84" t="str">
        <f>VLOOKUP(A111,'I день'!$A$4:$K$175,2,FALSE)</f>
        <v>Русинка</v>
      </c>
      <c r="C111" s="84" t="str">
        <f>VLOOKUP(A111,'I день'!$A$4:$K$175,3,FALSE)</f>
        <v>М14   </v>
      </c>
      <c r="D111" s="92">
        <f>VLOOKUP(A111,'I день'!$A$4:$L$175,11,FALSE)</f>
        <v>55.65</v>
      </c>
      <c r="E111" s="92">
        <f>VLOOKUP(A111,'II день'!$A$3:$L$175,11,FALSE)</f>
        <v>89.44</v>
      </c>
      <c r="F111" s="101">
        <f>SUM(D111:E111)</f>
        <v>145.09</v>
      </c>
      <c r="G111" s="106">
        <f>RANK(F111,$F$101:$F$126)</f>
        <v>11</v>
      </c>
    </row>
    <row r="112" spans="1:7" ht="15.75">
      <c r="A112" s="69" t="s">
        <v>261</v>
      </c>
      <c r="B112" s="84" t="str">
        <f>VLOOKUP(A112,'I день'!$A$4:$K$175,2,FALSE)</f>
        <v>Русинка</v>
      </c>
      <c r="C112" s="84" t="str">
        <f>VLOOKUP(A112,'I день'!$A$4:$K$175,3,FALSE)</f>
        <v>М14   </v>
      </c>
      <c r="D112" s="92">
        <f>VLOOKUP(A112,'I день'!$A$4:$L$175,11,FALSE)</f>
        <v>68.6</v>
      </c>
      <c r="E112" s="92">
        <f>VLOOKUP(A112,'II день'!$A$3:$L$175,11,FALSE)</f>
        <v>70.17</v>
      </c>
      <c r="F112" s="101">
        <f>SUM(D112:E112)</f>
        <v>138.76999999999998</v>
      </c>
      <c r="G112" s="106">
        <f>RANK(F112,$F$101:$F$126)</f>
        <v>12</v>
      </c>
    </row>
    <row r="113" spans="1:7" ht="15.75">
      <c r="A113" s="69" t="s">
        <v>231</v>
      </c>
      <c r="B113" s="84" t="str">
        <f>VLOOKUP(A113,'I день'!$A$4:$K$175,2,FALSE)</f>
        <v>МУ ДЮСШ-17 Волгоград</v>
      </c>
      <c r="C113" s="84" t="str">
        <f>VLOOKUP(A113,'I день'!$A$4:$K$175,3,FALSE)</f>
        <v>М14   </v>
      </c>
      <c r="D113" s="92">
        <f>VLOOKUP(A113,'I день'!$A$4:$L$175,11,FALSE)</f>
        <v>67.21</v>
      </c>
      <c r="E113" s="92">
        <f>VLOOKUP(A113,'II день'!$A$3:$L$175,11,FALSE)</f>
        <v>48.71</v>
      </c>
      <c r="F113" s="101">
        <f>SUM(D113:E113)</f>
        <v>115.91999999999999</v>
      </c>
      <c r="G113" s="106">
        <f>RANK(F113,$F$101:$F$126)</f>
        <v>13</v>
      </c>
    </row>
    <row r="114" spans="1:7" ht="15.75">
      <c r="A114" s="69" t="s">
        <v>258</v>
      </c>
      <c r="B114" s="84" t="str">
        <f>VLOOKUP(A114,'I день'!$A$4:$K$175,2,FALSE)</f>
        <v>Русинка</v>
      </c>
      <c r="C114" s="84" t="str">
        <f>VLOOKUP(A114,'I день'!$A$4:$K$175,3,FALSE)</f>
        <v>М14   </v>
      </c>
      <c r="D114" s="92">
        <f>VLOOKUP(A114,'I день'!$A$4:$L$175,11,FALSE)</f>
        <v>48.81</v>
      </c>
      <c r="E114" s="92">
        <f>VLOOKUP(A114,'II день'!$A$3:$L$175,11,FALSE)</f>
        <v>60.44</v>
      </c>
      <c r="F114" s="101">
        <f>SUM(D114:E114)</f>
        <v>109.25</v>
      </c>
      <c r="G114" s="106">
        <f>RANK(F114,$F$101:$F$126)</f>
        <v>14</v>
      </c>
    </row>
    <row r="115" spans="1:7" ht="15.75">
      <c r="A115" s="69" t="s">
        <v>348</v>
      </c>
      <c r="B115" s="84" t="str">
        <f>VLOOKUP(A115,'I день'!$A$4:$K$175,2,FALSE)</f>
        <v>Волжский ДТДМ</v>
      </c>
      <c r="C115" s="84" t="str">
        <f>VLOOKUP(A115,'I день'!$A$4:$K$175,3,FALSE)</f>
        <v>М14   </v>
      </c>
      <c r="D115" s="92">
        <f>VLOOKUP(A115,'I день'!$A$4:$L$175,11,FALSE)</f>
        <v>42.06</v>
      </c>
      <c r="E115" s="92">
        <f>VLOOKUP(A115,'II день'!$A$3:$L$175,11,FALSE)</f>
        <v>55.44</v>
      </c>
      <c r="F115" s="101">
        <f>SUM(D115:E115)</f>
        <v>97.5</v>
      </c>
      <c r="G115" s="106">
        <f>RANK(F115,$F$101:$F$126)</f>
        <v>15</v>
      </c>
    </row>
    <row r="116" spans="1:7" ht="15.75">
      <c r="A116" s="69" t="s">
        <v>439</v>
      </c>
      <c r="B116" s="84" t="str">
        <f>VLOOKUP(A116,'I день'!$A$4:$K$175,2,FALSE)</f>
        <v>МУ ДЮСШ-17 Волгоград</v>
      </c>
      <c r="C116" s="84" t="str">
        <f>VLOOKUP(A116,'I день'!$A$4:$K$175,3,FALSE)</f>
        <v>М14   </v>
      </c>
      <c r="D116" s="92">
        <f>VLOOKUP(A116,'I день'!$A$4:$L$175,11,FALSE)</f>
        <v>50.87</v>
      </c>
      <c r="E116" s="92">
        <f>VLOOKUP(A116,'II день'!$A$3:$L$175,11,FALSE)</f>
        <v>46.58</v>
      </c>
      <c r="F116" s="101">
        <f>SUM(D116:E116)</f>
        <v>97.44999999999999</v>
      </c>
      <c r="G116" s="106">
        <f>RANK(F116,$F$101:$F$126)</f>
        <v>16</v>
      </c>
    </row>
    <row r="117" spans="1:7" ht="15.75">
      <c r="A117" s="69" t="s">
        <v>440</v>
      </c>
      <c r="B117" s="84" t="str">
        <f>VLOOKUP(A117,'I день'!$A$4:$K$175,2,FALSE)</f>
        <v>МУ ДЮСШ-17 Волгоград</v>
      </c>
      <c r="C117" s="84" t="str">
        <f>VLOOKUP(A117,'I день'!$A$4:$K$175,3,FALSE)</f>
        <v>М14   </v>
      </c>
      <c r="D117" s="92">
        <f>VLOOKUP(A117,'I день'!$A$4:$L$175,11,FALSE)</f>
        <v>55.74</v>
      </c>
      <c r="E117" s="92">
        <f>VLOOKUP(A117,'II день'!$A$3:$L$175,11,FALSE)</f>
        <v>39.42</v>
      </c>
      <c r="F117" s="101">
        <f>SUM(D117:E117)</f>
        <v>95.16</v>
      </c>
      <c r="G117" s="106">
        <f>RANK(F117,$F$101:$F$126)</f>
        <v>17</v>
      </c>
    </row>
    <row r="118" spans="1:7" ht="15.75">
      <c r="A118" s="69" t="s">
        <v>437</v>
      </c>
      <c r="B118" s="84" t="str">
        <f>VLOOKUP(A118,'I день'!$A$4:$K$175,2,FALSE)</f>
        <v>МУ ДЮСШ-17 Волгоград</v>
      </c>
      <c r="C118" s="84" t="str">
        <f>VLOOKUP(A118,'I день'!$A$4:$K$175,3,FALSE)</f>
        <v>М14   </v>
      </c>
      <c r="D118" s="92">
        <f>VLOOKUP(A118,'I день'!$A$4:$L$175,11,FALSE)</f>
        <v>41.78</v>
      </c>
      <c r="E118" s="92">
        <f>VLOOKUP(A118,'II день'!$A$3:$L$175,11,FALSE)</f>
        <v>53.26</v>
      </c>
      <c r="F118" s="101">
        <f>SUM(D118:E118)</f>
        <v>95.03999999999999</v>
      </c>
      <c r="G118" s="106">
        <f>RANK(F118,$F$101:$F$126)</f>
        <v>18</v>
      </c>
    </row>
    <row r="119" spans="1:7" ht="15.75">
      <c r="A119" s="69" t="s">
        <v>208</v>
      </c>
      <c r="B119" s="84" t="str">
        <f>VLOOKUP(A119,'I день'!$A$4:$K$175,2,FALSE)</f>
        <v>МУ ДЮСШ-17 Волгоград</v>
      </c>
      <c r="C119" s="84" t="str">
        <f>VLOOKUP(A119,'I день'!$A$4:$K$175,3,FALSE)</f>
        <v>М14   </v>
      </c>
      <c r="D119" s="92">
        <f>VLOOKUP(A119,'I день'!$A$4:$L$175,11,FALSE)</f>
        <v>91.49</v>
      </c>
      <c r="E119" s="92"/>
      <c r="F119" s="101">
        <f>SUM(D119:E119)</f>
        <v>91.49</v>
      </c>
      <c r="G119" s="106">
        <f>RANK(F119,$F$101:$F$126)</f>
        <v>19</v>
      </c>
    </row>
    <row r="120" spans="1:7" ht="15.75">
      <c r="A120" s="69" t="s">
        <v>441</v>
      </c>
      <c r="B120" s="84" t="str">
        <f>VLOOKUP(A120,'I день'!$A$4:$K$175,2,FALSE)</f>
        <v>МУ ДЮСШ-17 Волгоград</v>
      </c>
      <c r="C120" s="84" t="str">
        <f>VLOOKUP(A120,'I день'!$A$4:$K$175,3,FALSE)</f>
        <v>М14   </v>
      </c>
      <c r="D120" s="92">
        <f>VLOOKUP(A120,'I день'!$A$4:$L$175,11,FALSE)</f>
        <v>50.65</v>
      </c>
      <c r="E120" s="92">
        <f>VLOOKUP(A120,'II день'!$A$3:$L$175,11,FALSE)</f>
        <v>28.14</v>
      </c>
      <c r="F120" s="101">
        <f>SUM(D120:E120)</f>
        <v>78.78999999999999</v>
      </c>
      <c r="G120" s="106">
        <f>RANK(F120,$F$101:$F$126)</f>
        <v>20</v>
      </c>
    </row>
    <row r="121" spans="1:7" ht="15.75">
      <c r="A121" s="69" t="s">
        <v>438</v>
      </c>
      <c r="B121" s="84" t="str">
        <f>VLOOKUP(A121,'I день'!$A$4:$K$175,2,FALSE)</f>
        <v>МУ ДЮСШ-17 Волгоград</v>
      </c>
      <c r="C121" s="84" t="str">
        <f>VLOOKUP(A121,'I день'!$A$4:$K$175,3,FALSE)</f>
        <v>М14   </v>
      </c>
      <c r="D121" s="92">
        <f>VLOOKUP(A121,'I день'!$A$4:$L$175,11,FALSE)</f>
        <v>47.36</v>
      </c>
      <c r="E121" s="92">
        <f>VLOOKUP(A121,'II день'!$A$3:$L$175,11,FALSE)</f>
        <v>24.28</v>
      </c>
      <c r="F121" s="101">
        <f>SUM(D121:E121)</f>
        <v>71.64</v>
      </c>
      <c r="G121" s="106">
        <f>RANK(F121,$F$101:$F$126)</f>
        <v>21</v>
      </c>
    </row>
    <row r="122" spans="1:7" ht="15.75">
      <c r="A122" s="69" t="s">
        <v>443</v>
      </c>
      <c r="B122" s="84" t="str">
        <f>VLOOKUP(A122,'I день'!$A$4:$K$175,2,FALSE)</f>
        <v>МУ ДЮСШ-17 Волгоград</v>
      </c>
      <c r="C122" s="84" t="str">
        <f>VLOOKUP(A122,'I день'!$A$4:$K$175,3,FALSE)</f>
        <v>М14   </v>
      </c>
      <c r="D122" s="92">
        <f>VLOOKUP(A122,'I день'!$A$4:$L$175,11,FALSE)</f>
        <v>46.35</v>
      </c>
      <c r="E122" s="92">
        <f>VLOOKUP(A122,'II день'!$A$3:$L$175,11,FALSE)</f>
        <v>25.28</v>
      </c>
      <c r="F122" s="101">
        <f>SUM(D122:E122)</f>
        <v>71.63</v>
      </c>
      <c r="G122" s="106">
        <f>RANK(F122,$F$101:$F$126)</f>
        <v>22</v>
      </c>
    </row>
    <row r="123" spans="1:7" ht="15.75">
      <c r="A123" s="69" t="s">
        <v>232</v>
      </c>
      <c r="B123" s="84" t="str">
        <f>VLOOKUP(A123,'I день'!$A$4:$K$175,2,FALSE)</f>
        <v>МУ ДЮСШ-17 Волгоград</v>
      </c>
      <c r="C123" s="84" t="str">
        <f>VLOOKUP(A123,'I день'!$A$4:$K$175,3,FALSE)</f>
        <v>М14   </v>
      </c>
      <c r="D123" s="92">
        <f>VLOOKUP(A123,'I день'!$A$4:$L$175,11,FALSE)</f>
        <v>38.34</v>
      </c>
      <c r="E123" s="92">
        <f>VLOOKUP(A123,'II день'!$A$3:$L$175,11,FALSE)</f>
        <v>28.83</v>
      </c>
      <c r="F123" s="101">
        <f>SUM(D123:E123)</f>
        <v>67.17</v>
      </c>
      <c r="G123" s="106">
        <f>RANK(F123,$F$101:$F$126)</f>
        <v>23</v>
      </c>
    </row>
    <row r="124" spans="1:7" ht="15.75">
      <c r="A124" s="69" t="s">
        <v>218</v>
      </c>
      <c r="B124" s="84" t="str">
        <f>VLOOKUP(A124,'I день'!$A$4:$K$175,2,FALSE)</f>
        <v>МУ ДЮСШ-17 Волгоград</v>
      </c>
      <c r="C124" s="84" t="str">
        <f>VLOOKUP(A124,'I день'!$A$4:$K$175,3,FALSE)</f>
        <v>М14   </v>
      </c>
      <c r="D124" s="92">
        <f>VLOOKUP(A124,'I день'!$A$4:$L$175,11,FALSE)</f>
        <v>65.94</v>
      </c>
      <c r="E124" s="92"/>
      <c r="F124" s="101">
        <f>SUM(D124:E124)</f>
        <v>65.94</v>
      </c>
      <c r="G124" s="106">
        <f>RANK(F124,$F$101:$F$126)</f>
        <v>24</v>
      </c>
    </row>
    <row r="125" spans="1:7" ht="15.75">
      <c r="A125" s="69" t="s">
        <v>442</v>
      </c>
      <c r="B125" s="84" t="str">
        <f>VLOOKUP(A125,'I день'!$A$4:$K$175,2,FALSE)</f>
        <v>МУ ДЮСШ-17 Волгоград</v>
      </c>
      <c r="C125" s="84" t="str">
        <f>VLOOKUP(A125,'I день'!$A$4:$K$175,3,FALSE)</f>
        <v>М14   </v>
      </c>
      <c r="D125" s="92">
        <f>VLOOKUP(A125,'I день'!$A$4:$L$175,11,FALSE)</f>
        <v>38.58</v>
      </c>
      <c r="E125" s="92"/>
      <c r="F125" s="101">
        <f>SUM(D125:E125)</f>
        <v>38.58</v>
      </c>
      <c r="G125" s="106">
        <f>RANK(F125,$F$101:$F$126)</f>
        <v>25</v>
      </c>
    </row>
    <row r="126" spans="1:7" ht="16.5" thickBot="1">
      <c r="A126" s="71" t="s">
        <v>497</v>
      </c>
      <c r="B126" s="98" t="str">
        <f>VLOOKUP(A126,'II день'!$A$4:$K$175,2,FALSE)</f>
        <v>МУ ДЮСШ-17 Волгоград</v>
      </c>
      <c r="C126" s="98" t="str">
        <f>VLOOKUP(A126,'II день'!$A$4:$K$175,3,FALSE)</f>
        <v>М14   </v>
      </c>
      <c r="D126" s="99"/>
      <c r="E126" s="99">
        <f>VLOOKUP(A126,'II день'!$A$3:$L$175,11,FALSE)</f>
        <v>23.41</v>
      </c>
      <c r="F126" s="102">
        <f>SUM(D126:E126)</f>
        <v>23.41</v>
      </c>
      <c r="G126" s="108">
        <f>RANK(F126,$F$101:$F$126)</f>
        <v>26</v>
      </c>
    </row>
    <row r="127" spans="1:7" ht="15.75">
      <c r="A127" s="65" t="s">
        <v>445</v>
      </c>
      <c r="B127" s="96" t="str">
        <f>VLOOKUP(A127,'I день'!$A$4:$K$175,2,FALSE)</f>
        <v>Кислово</v>
      </c>
      <c r="C127" s="96" t="str">
        <f>VLOOKUP(A127,'I день'!$A$4:$K$175,3,FALSE)</f>
        <v>М16   </v>
      </c>
      <c r="D127" s="97">
        <f>VLOOKUP(A127,'I день'!$A$4:$L$175,11,FALSE)</f>
        <v>100</v>
      </c>
      <c r="E127" s="97">
        <f>VLOOKUP(A127,'II день'!$A$3:$L$175,11,FALSE)</f>
        <v>93.58</v>
      </c>
      <c r="F127" s="100">
        <f>SUM(D127:E127)</f>
        <v>193.57999999999998</v>
      </c>
      <c r="G127" s="103">
        <f>RANK(F127,$F$127:$F$140)</f>
        <v>1</v>
      </c>
    </row>
    <row r="128" spans="1:7" ht="15.75">
      <c r="A128" s="69" t="s">
        <v>250</v>
      </c>
      <c r="B128" s="84" t="str">
        <f>VLOOKUP(A128,'I день'!$A$4:$K$175,2,FALSE)</f>
        <v>ДТДМ Волжский</v>
      </c>
      <c r="C128" s="84" t="str">
        <f>VLOOKUP(A128,'I день'!$A$4:$K$175,3,FALSE)</f>
        <v>М16   </v>
      </c>
      <c r="D128" s="92">
        <f>VLOOKUP(A128,'I день'!$A$4:$L$175,11,FALSE)</f>
        <v>84.46</v>
      </c>
      <c r="E128" s="92">
        <f>VLOOKUP(A128,'II день'!$A$3:$L$175,11,FALSE)</f>
        <v>100</v>
      </c>
      <c r="F128" s="101">
        <f>SUM(D128:E128)</f>
        <v>184.45999999999998</v>
      </c>
      <c r="G128" s="104">
        <f>RANK(F128,$F$127:$F$140)</f>
        <v>2</v>
      </c>
    </row>
    <row r="129" spans="1:7" ht="15.75">
      <c r="A129" s="69" t="s">
        <v>254</v>
      </c>
      <c r="B129" s="84" t="str">
        <f>VLOOKUP(A129,'I день'!$A$4:$K$175,2,FALSE)</f>
        <v>МУ ДЮСШ-17 Волгоград</v>
      </c>
      <c r="C129" s="84" t="str">
        <f>VLOOKUP(A129,'I день'!$A$4:$K$175,3,FALSE)</f>
        <v>М16   </v>
      </c>
      <c r="D129" s="92">
        <f>VLOOKUP(A129,'I день'!$A$4:$L$175,11,FALSE)</f>
        <v>83.09</v>
      </c>
      <c r="E129" s="92">
        <f>VLOOKUP(A129,'II день'!$A$3:$L$175,11,FALSE)</f>
        <v>98.19</v>
      </c>
      <c r="F129" s="101">
        <f>SUM(D129:E129)</f>
        <v>181.28</v>
      </c>
      <c r="G129" s="104">
        <f>RANK(F129,$F$127:$F$140)</f>
        <v>3</v>
      </c>
    </row>
    <row r="130" spans="1:7" ht="15.75">
      <c r="A130" s="69" t="s">
        <v>4</v>
      </c>
      <c r="B130" s="84" t="str">
        <f>VLOOKUP(A130,'I день'!$A$4:$K$175,2,FALSE)</f>
        <v>ДТДМ Волжский</v>
      </c>
      <c r="C130" s="84" t="str">
        <f>VLOOKUP(A130,'I день'!$A$4:$K$175,3,FALSE)</f>
        <v>М16   </v>
      </c>
      <c r="D130" s="92">
        <f>VLOOKUP(A130,'I день'!$A$4:$L$175,11,FALSE)</f>
        <v>73.82</v>
      </c>
      <c r="E130" s="92">
        <f>VLOOKUP(A130,'II день'!$A$3:$L$175,11,FALSE)</f>
        <v>91.84</v>
      </c>
      <c r="F130" s="101">
        <f>SUM(D130:E130)</f>
        <v>165.66</v>
      </c>
      <c r="G130" s="104">
        <f>RANK(F130,$F$127:$F$140)</f>
        <v>4</v>
      </c>
    </row>
    <row r="131" spans="1:7" ht="15.75">
      <c r="A131" s="69" t="s">
        <v>260</v>
      </c>
      <c r="B131" s="84" t="str">
        <f>VLOOKUP(A131,'I день'!$A$4:$K$175,2,FALSE)</f>
        <v>МУ ДЮСШ-17 Волгоград</v>
      </c>
      <c r="C131" s="84" t="str">
        <f>VLOOKUP(A131,'I день'!$A$4:$K$175,3,FALSE)</f>
        <v>М16   </v>
      </c>
      <c r="D131" s="92">
        <f>VLOOKUP(A131,'I день'!$A$4:$L$175,11,FALSE)</f>
        <v>66.49</v>
      </c>
      <c r="E131" s="92">
        <f>VLOOKUP(A131,'II день'!$A$3:$L$175,11,FALSE)</f>
        <v>88.13</v>
      </c>
      <c r="F131" s="101">
        <f>SUM(D131:E131)</f>
        <v>154.62</v>
      </c>
      <c r="G131" s="104">
        <f>RANK(F131,$F$127:$F$140)</f>
        <v>5</v>
      </c>
    </row>
    <row r="132" spans="1:7" ht="15.75">
      <c r="A132" s="69" t="s">
        <v>444</v>
      </c>
      <c r="B132" s="84" t="str">
        <f>VLOOKUP(A132,'I день'!$A$4:$K$175,2,FALSE)</f>
        <v>Кислово</v>
      </c>
      <c r="C132" s="84" t="str">
        <f>VLOOKUP(A132,'I день'!$A$4:$K$175,3,FALSE)</f>
        <v>М16   </v>
      </c>
      <c r="D132" s="92">
        <f>VLOOKUP(A132,'I день'!$A$4:$L$175,11,FALSE)</f>
        <v>60.48</v>
      </c>
      <c r="E132" s="92">
        <f>VLOOKUP(A132,'II день'!$A$3:$L$175,11,FALSE)</f>
        <v>89.73</v>
      </c>
      <c r="F132" s="101">
        <f>SUM(D132:E132)</f>
        <v>150.21</v>
      </c>
      <c r="G132" s="104">
        <f>RANK(F132,$F$127:$F$140)</f>
        <v>6</v>
      </c>
    </row>
    <row r="133" spans="1:7" ht="15.75">
      <c r="A133" s="69" t="s">
        <v>251</v>
      </c>
      <c r="B133" s="84" t="str">
        <f>VLOOKUP(A133,'I день'!$A$4:$K$175,2,FALSE)</f>
        <v>МУ ДЮСШ-17 Волгоград</v>
      </c>
      <c r="C133" s="84" t="str">
        <f>VLOOKUP(A133,'I день'!$A$4:$K$175,3,FALSE)</f>
        <v>М16   </v>
      </c>
      <c r="D133" s="92">
        <f>VLOOKUP(A133,'I день'!$A$4:$L$175,11,FALSE)</f>
        <v>75.91</v>
      </c>
      <c r="E133" s="92">
        <f>VLOOKUP(A133,'II день'!$A$3:$L$175,11,FALSE)</f>
        <v>71.04</v>
      </c>
      <c r="F133" s="101">
        <f>SUM(D133:E133)</f>
        <v>146.95</v>
      </c>
      <c r="G133" s="104">
        <f>RANK(F133,$F$127:$F$140)</f>
        <v>7</v>
      </c>
    </row>
    <row r="134" spans="1:7" ht="15.75">
      <c r="A134" s="69" t="s">
        <v>323</v>
      </c>
      <c r="B134" s="84" t="str">
        <f>VLOOKUP(A134,'I день'!$A$4:$K$175,2,FALSE)</f>
        <v>Русинка</v>
      </c>
      <c r="C134" s="84" t="str">
        <f>VLOOKUP(A134,'I день'!$A$4:$K$175,3,FALSE)</f>
        <v>М16   </v>
      </c>
      <c r="D134" s="92">
        <f>VLOOKUP(A134,'I день'!$A$4:$L$175,11,FALSE)</f>
        <v>76.69</v>
      </c>
      <c r="E134" s="92">
        <f>VLOOKUP(A134,'II день'!$A$3:$L$175,11,FALSE)</f>
        <v>69.04</v>
      </c>
      <c r="F134" s="101">
        <f>SUM(D134:E134)</f>
        <v>145.73000000000002</v>
      </c>
      <c r="G134" s="104">
        <f>RANK(F134,$F$127:$F$140)</f>
        <v>8</v>
      </c>
    </row>
    <row r="135" spans="1:7" ht="15.75">
      <c r="A135" s="69" t="s">
        <v>447</v>
      </c>
      <c r="B135" s="84" t="str">
        <f>VLOOKUP(A135,'I день'!$A$4:$K$175,2,FALSE)</f>
        <v>ДТДМ Волжский</v>
      </c>
      <c r="C135" s="84" t="str">
        <f>VLOOKUP(A135,'I день'!$A$4:$K$175,3,FALSE)</f>
        <v>М16   </v>
      </c>
      <c r="D135" s="92">
        <f>VLOOKUP(A135,'I день'!$A$4:$L$175,11,FALSE)</f>
        <v>69.79</v>
      </c>
      <c r="E135" s="92">
        <f>VLOOKUP(A135,'II день'!$A$3:$L$175,11,FALSE)</f>
        <v>71.84</v>
      </c>
      <c r="F135" s="101">
        <f>SUM(D135:E135)</f>
        <v>141.63</v>
      </c>
      <c r="G135" s="104">
        <f>RANK(F135,$F$127:$F$140)</f>
        <v>9</v>
      </c>
    </row>
    <row r="136" spans="1:7" ht="15.75">
      <c r="A136" s="69" t="s">
        <v>448</v>
      </c>
      <c r="B136" s="84" t="str">
        <f>VLOOKUP(A136,'I день'!$A$4:$K$175,2,FALSE)</f>
        <v>ДТДМ Волжский</v>
      </c>
      <c r="C136" s="84" t="str">
        <f>VLOOKUP(A136,'I день'!$A$4:$K$175,3,FALSE)</f>
        <v>М16   </v>
      </c>
      <c r="D136" s="92">
        <f>VLOOKUP(A136,'I день'!$A$4:$L$175,11,FALSE)</f>
        <v>52.23</v>
      </c>
      <c r="E136" s="92">
        <f>VLOOKUP(A136,'II день'!$A$3:$L$175,11,FALSE)</f>
        <v>66.23</v>
      </c>
      <c r="F136" s="101">
        <f>SUM(D136:E136)</f>
        <v>118.46000000000001</v>
      </c>
      <c r="G136" s="104">
        <f>RANK(F136,$F$127:$F$140)</f>
        <v>10</v>
      </c>
    </row>
    <row r="137" spans="1:7" ht="15.75">
      <c r="A137" s="69" t="s">
        <v>351</v>
      </c>
      <c r="B137" s="84" t="str">
        <f>VLOOKUP(A137,'I день'!$A$4:$K$175,2,FALSE)</f>
        <v>МУ ДЮСШ-17 Волгоград</v>
      </c>
      <c r="C137" s="84" t="str">
        <f>VLOOKUP(A137,'I день'!$A$4:$K$175,3,FALSE)</f>
        <v>М16   </v>
      </c>
      <c r="D137" s="92">
        <f>VLOOKUP(A137,'I день'!$A$4:$L$175,11,FALSE)</f>
        <v>53.88</v>
      </c>
      <c r="E137" s="92">
        <f>VLOOKUP(A137,'II день'!$A$3:$L$175,11,FALSE)</f>
        <v>63.56</v>
      </c>
      <c r="F137" s="101">
        <f>SUM(D137:E137)</f>
        <v>117.44</v>
      </c>
      <c r="G137" s="104">
        <f>RANK(F137,$F$127:$F$140)</f>
        <v>11</v>
      </c>
    </row>
    <row r="138" spans="1:7" ht="15.75">
      <c r="A138" s="69" t="s">
        <v>446</v>
      </c>
      <c r="B138" s="84" t="str">
        <f>VLOOKUP(A138,'I день'!$A$4:$K$175,2,FALSE)</f>
        <v>МУ ДЮСШ-17 Волгоград</v>
      </c>
      <c r="C138" s="84" t="str">
        <f>VLOOKUP(A138,'I день'!$A$4:$K$175,3,FALSE)</f>
        <v>М16   </v>
      </c>
      <c r="D138" s="92">
        <f>VLOOKUP(A138,'I день'!$A$4:$L$175,11,FALSE)</f>
        <v>54.82</v>
      </c>
      <c r="E138" s="92">
        <f>VLOOKUP(A138,'II день'!$A$3:$L$175,11,FALSE)</f>
        <v>61.91</v>
      </c>
      <c r="F138" s="101">
        <f>SUM(D138:E138)</f>
        <v>116.72999999999999</v>
      </c>
      <c r="G138" s="104">
        <f>RANK(F138,$F$127:$F$140)</f>
        <v>12</v>
      </c>
    </row>
    <row r="139" spans="1:7" ht="15.75">
      <c r="A139" s="69" t="s">
        <v>274</v>
      </c>
      <c r="B139" s="84" t="str">
        <f>VLOOKUP(A139,'I день'!$A$4:$K$175,2,FALSE)</f>
        <v>Русинка</v>
      </c>
      <c r="C139" s="84" t="str">
        <f>VLOOKUP(A139,'I день'!$A$4:$K$175,3,FALSE)</f>
        <v>М16   </v>
      </c>
      <c r="D139" s="92">
        <f>VLOOKUP(A139,'I день'!$A$4:$L$175,11,FALSE)</f>
        <v>73.92</v>
      </c>
      <c r="E139" s="92"/>
      <c r="F139" s="101">
        <f>SUM(D139:E139)</f>
        <v>73.92</v>
      </c>
      <c r="G139" s="104">
        <f>RANK(F139,$F$127:$F$140)</f>
        <v>13</v>
      </c>
    </row>
    <row r="140" spans="1:7" ht="16.5" thickBot="1">
      <c r="A140" s="71" t="s">
        <v>253</v>
      </c>
      <c r="B140" s="98" t="str">
        <f>VLOOKUP(A140,'I день'!$A$4:$K$175,2,FALSE)</f>
        <v>Русинка</v>
      </c>
      <c r="C140" s="98" t="str">
        <f>VLOOKUP(A140,'I день'!$A$4:$K$175,3,FALSE)</f>
        <v>М16   </v>
      </c>
      <c r="D140" s="99">
        <f>VLOOKUP(A140,'I день'!$A$4:$L$175,11,FALSE)</f>
        <v>63.13</v>
      </c>
      <c r="E140" s="99"/>
      <c r="F140" s="102">
        <f>SUM(D140:E140)</f>
        <v>63.13</v>
      </c>
      <c r="G140" s="105">
        <f>RANK(F140,$F$127:$F$140)</f>
        <v>14</v>
      </c>
    </row>
    <row r="141" spans="1:7" ht="15.75">
      <c r="A141" s="65" t="s">
        <v>286</v>
      </c>
      <c r="B141" s="96" t="str">
        <f>VLOOKUP(A141,'I день'!$A$4:$K$175,2,FALSE)</f>
        <v>МУ ДЮСШ-17 Волгоград</v>
      </c>
      <c r="C141" s="96" t="str">
        <f>VLOOKUP(A141,'I день'!$A$4:$K$175,3,FALSE)</f>
        <v>М18   </v>
      </c>
      <c r="D141" s="97">
        <f>VLOOKUP(A141,'I день'!$A$4:$L$175,11,FALSE)</f>
        <v>100</v>
      </c>
      <c r="E141" s="97">
        <f>VLOOKUP(A141,'II день'!$A$3:$L$175,11,FALSE)</f>
        <v>96.48</v>
      </c>
      <c r="F141" s="100">
        <f>SUM(D141:E141)</f>
        <v>196.48000000000002</v>
      </c>
      <c r="G141" s="103">
        <f>RANK(F141,$F$141:$F$147)</f>
        <v>1</v>
      </c>
    </row>
    <row r="142" spans="1:7" ht="15.75">
      <c r="A142" s="69" t="s">
        <v>285</v>
      </c>
      <c r="B142" s="84" t="str">
        <f>VLOOKUP(A142,'I день'!$A$4:$K$175,2,FALSE)</f>
        <v>МУ ДЮСШ-17 Волгоград</v>
      </c>
      <c r="C142" s="84" t="str">
        <f>VLOOKUP(A142,'I день'!$A$4:$K$175,3,FALSE)</f>
        <v>М18   </v>
      </c>
      <c r="D142" s="92">
        <f>VLOOKUP(A142,'I день'!$A$4:$L$175,11,FALSE)</f>
        <v>95.09</v>
      </c>
      <c r="E142" s="92">
        <f>VLOOKUP(A142,'II день'!$A$3:$L$175,11,FALSE)</f>
        <v>100</v>
      </c>
      <c r="F142" s="101">
        <f>SUM(D142:E142)</f>
        <v>195.09</v>
      </c>
      <c r="G142" s="106">
        <f>RANK(F142,$F$141:$F$147)</f>
        <v>2</v>
      </c>
    </row>
    <row r="143" spans="1:7" ht="15.75">
      <c r="A143" s="69" t="s">
        <v>322</v>
      </c>
      <c r="B143" s="84" t="str">
        <f>VLOOKUP(A143,'I день'!$A$4:$K$175,2,FALSE)</f>
        <v>МУ ДЮСШ-17 Волгоград</v>
      </c>
      <c r="C143" s="84" t="str">
        <f>VLOOKUP(A143,'I день'!$A$4:$K$175,3,FALSE)</f>
        <v>М18   </v>
      </c>
      <c r="D143" s="92">
        <f>VLOOKUP(A143,'I день'!$A$4:$L$175,11,FALSE)</f>
        <v>89.89</v>
      </c>
      <c r="E143" s="92">
        <f>VLOOKUP(A143,'II день'!$A$3:$L$175,11,FALSE)</f>
        <v>83.05</v>
      </c>
      <c r="F143" s="101">
        <f>SUM(D143:E143)</f>
        <v>172.94</v>
      </c>
      <c r="G143" s="106">
        <f>RANK(F143,$F$141:$F$147)</f>
        <v>3</v>
      </c>
    </row>
    <row r="144" spans="1:7" ht="15.75">
      <c r="A144" s="69" t="s">
        <v>6</v>
      </c>
      <c r="B144" s="84" t="str">
        <f>VLOOKUP(A144,'I день'!$A$4:$K$175,2,FALSE)</f>
        <v>ДТДМ Волжский</v>
      </c>
      <c r="C144" s="84" t="str">
        <f>VLOOKUP(A144,'I день'!$A$4:$K$175,3,FALSE)</f>
        <v>М18   </v>
      </c>
      <c r="D144" s="92">
        <f>VLOOKUP(A144,'I день'!$A$4:$L$175,11,FALSE)</f>
        <v>83.37</v>
      </c>
      <c r="E144" s="92">
        <f>VLOOKUP(A144,'II день'!$A$3:$L$175,11,FALSE)</f>
        <v>84.65</v>
      </c>
      <c r="F144" s="101">
        <f>SUM(D144:E144)</f>
        <v>168.02</v>
      </c>
      <c r="G144" s="106">
        <f>RANK(F144,$F$141:$F$147)</f>
        <v>4</v>
      </c>
    </row>
    <row r="145" spans="1:7" ht="15.75">
      <c r="A145" s="69" t="s">
        <v>449</v>
      </c>
      <c r="B145" s="84" t="str">
        <f>VLOOKUP(A145,'I день'!$A$4:$K$175,2,FALSE)</f>
        <v>Кислово</v>
      </c>
      <c r="C145" s="84" t="str">
        <f>VLOOKUP(A145,'I день'!$A$4:$K$175,3,FALSE)</f>
        <v>М18   </v>
      </c>
      <c r="D145" s="92">
        <f>VLOOKUP(A145,'I день'!$A$4:$L$175,11,FALSE)</f>
        <v>71.37</v>
      </c>
      <c r="E145" s="92">
        <f>VLOOKUP(A145,'II день'!$A$3:$L$175,11,FALSE)</f>
        <v>83.05</v>
      </c>
      <c r="F145" s="101">
        <f>SUM(D145:E145)</f>
        <v>154.42000000000002</v>
      </c>
      <c r="G145" s="106">
        <f>RANK(F145,$F$141:$F$147)</f>
        <v>5</v>
      </c>
    </row>
    <row r="146" spans="1:7" ht="15.75">
      <c r="A146" s="69" t="s">
        <v>450</v>
      </c>
      <c r="B146" s="84" t="str">
        <f>VLOOKUP(A146,'I день'!$A$4:$K$175,2,FALSE)</f>
        <v>Кислово</v>
      </c>
      <c r="C146" s="84" t="str">
        <f>VLOOKUP(A146,'I день'!$A$4:$K$175,3,FALSE)</f>
        <v>М18   </v>
      </c>
      <c r="D146" s="92">
        <f>VLOOKUP(A146,'I день'!$A$4:$L$175,11,FALSE)</f>
        <v>78.28</v>
      </c>
      <c r="E146" s="92"/>
      <c r="F146" s="101">
        <f>SUM(D146:E146)</f>
        <v>78.28</v>
      </c>
      <c r="G146" s="106">
        <f>RANK(F146,$F$141:$F$147)</f>
        <v>6</v>
      </c>
    </row>
    <row r="147" spans="1:7" ht="16.5" thickBot="1">
      <c r="A147" s="71" t="s">
        <v>451</v>
      </c>
      <c r="B147" s="98" t="str">
        <f>VLOOKUP(A147,'I день'!$A$4:$K$175,2,FALSE)</f>
        <v>Кислово</v>
      </c>
      <c r="C147" s="98" t="str">
        <f>VLOOKUP(A147,'I день'!$A$4:$K$175,3,FALSE)</f>
        <v>М18   </v>
      </c>
      <c r="D147" s="99">
        <f>VLOOKUP(A147,'I день'!$A$4:$L$175,11,FALSE)</f>
        <v>73.95</v>
      </c>
      <c r="E147" s="99"/>
      <c r="F147" s="102">
        <f>SUM(D147:E147)</f>
        <v>73.95</v>
      </c>
      <c r="G147" s="108">
        <f>RANK(F147,$F$141:$F$147)</f>
        <v>7</v>
      </c>
    </row>
    <row r="148" spans="1:7" ht="15.75">
      <c r="A148" s="65" t="s">
        <v>458</v>
      </c>
      <c r="B148" s="96" t="str">
        <f>VLOOKUP(A148,'I день'!$A$4:$K$175,2,FALSE)</f>
        <v>БИЗОНЫ</v>
      </c>
      <c r="C148" s="96" t="str">
        <f>VLOOKUP(A148,'I день'!$A$4:$K$175,3,FALSE)</f>
        <v>М35   </v>
      </c>
      <c r="D148" s="97">
        <f>VLOOKUP(A148,'I день'!$A$4:$L$175,11,FALSE)</f>
        <v>87.61</v>
      </c>
      <c r="E148" s="97">
        <f>VLOOKUP(A148,'II день'!$A$3:$L$175,11,FALSE)</f>
        <v>72.56</v>
      </c>
      <c r="F148" s="100">
        <f>SUM(D148:E148)</f>
        <v>160.17000000000002</v>
      </c>
      <c r="G148" s="103">
        <f>RANK(F148,$F$148:$F$157)</f>
        <v>1</v>
      </c>
    </row>
    <row r="149" spans="1:7" ht="15.75">
      <c r="A149" s="69" t="s">
        <v>275</v>
      </c>
      <c r="B149" s="84" t="str">
        <f>VLOOKUP(A149,'I день'!$A$4:$K$175,2,FALSE)</f>
        <v>БИЗОНЫ</v>
      </c>
      <c r="C149" s="84" t="str">
        <f>VLOOKUP(A149,'I день'!$A$4:$K$175,3,FALSE)</f>
        <v>М35   </v>
      </c>
      <c r="D149" s="92">
        <f>VLOOKUP(A149,'I день'!$A$4:$L$175,11,FALSE)</f>
        <v>71.14</v>
      </c>
      <c r="E149" s="92">
        <f>VLOOKUP(A149,'II день'!$A$3:$L$175,11,FALSE)</f>
        <v>81.64</v>
      </c>
      <c r="F149" s="101">
        <f>SUM(D149:E149)</f>
        <v>152.78</v>
      </c>
      <c r="G149" s="104">
        <f>RANK(F149,$F$148:$F$157)</f>
        <v>2</v>
      </c>
    </row>
    <row r="150" spans="1:7" ht="15.75">
      <c r="A150" s="69" t="s">
        <v>454</v>
      </c>
      <c r="B150" s="84" t="str">
        <f>VLOOKUP(A150,'I день'!$A$4:$K$175,2,FALSE)</f>
        <v>Химики</v>
      </c>
      <c r="C150" s="84" t="str">
        <f>VLOOKUP(A150,'I день'!$A$4:$K$175,3,FALSE)</f>
        <v>М35   </v>
      </c>
      <c r="D150" s="92">
        <f>VLOOKUP(A150,'I день'!$A$4:$L$175,11,FALSE)</f>
        <v>85.06</v>
      </c>
      <c r="E150" s="92">
        <f>VLOOKUP(A150,'II день'!$A$3:$L$175,11,FALSE)</f>
        <v>65.61</v>
      </c>
      <c r="F150" s="101">
        <f>SUM(D150:E150)</f>
        <v>150.67000000000002</v>
      </c>
      <c r="G150" s="104">
        <f>RANK(F150,$F$148:$F$157)</f>
        <v>3</v>
      </c>
    </row>
    <row r="151" spans="1:7" ht="15.75">
      <c r="A151" s="69" t="s">
        <v>455</v>
      </c>
      <c r="B151" s="84" t="str">
        <f>VLOOKUP(A151,'I день'!$A$4:$K$175,2,FALSE)</f>
        <v>Е-жи</v>
      </c>
      <c r="C151" s="84" t="str">
        <f>VLOOKUP(A151,'I день'!$A$4:$K$175,3,FALSE)</f>
        <v>М35   </v>
      </c>
      <c r="D151" s="92">
        <f>VLOOKUP(A151,'I день'!$A$4:$L$175,11,FALSE)</f>
        <v>44.58</v>
      </c>
      <c r="E151" s="92">
        <f>VLOOKUP(A151,'II день'!$A$3:$L$175,11,FALSE)</f>
        <v>100</v>
      </c>
      <c r="F151" s="101">
        <f>SUM(D151:E151)</f>
        <v>144.57999999999998</v>
      </c>
      <c r="G151" s="104">
        <f>RANK(F151,$F$148:$F$157)</f>
        <v>4</v>
      </c>
    </row>
    <row r="152" spans="1:7" ht="15.75">
      <c r="A152" s="69" t="s">
        <v>456</v>
      </c>
      <c r="B152" s="84" t="str">
        <f>VLOOKUP(A152,'I день'!$A$4:$K$175,2,FALSE)</f>
        <v>Волжский</v>
      </c>
      <c r="C152" s="84" t="str">
        <f>VLOOKUP(A152,'I день'!$A$4:$K$175,3,FALSE)</f>
        <v>М35   </v>
      </c>
      <c r="D152" s="92">
        <f>VLOOKUP(A152,'I день'!$A$4:$L$175,11,FALSE)</f>
        <v>60.34</v>
      </c>
      <c r="E152" s="92">
        <f>VLOOKUP(A152,'II день'!$A$3:$L$175,11,FALSE)</f>
        <v>76.82</v>
      </c>
      <c r="F152" s="101">
        <f>SUM(D152:E152)</f>
        <v>137.16</v>
      </c>
      <c r="G152" s="104">
        <f>RANK(F152,$F$148:$F$157)</f>
        <v>5</v>
      </c>
    </row>
    <row r="153" spans="1:7" ht="15.75">
      <c r="A153" s="69" t="s">
        <v>172</v>
      </c>
      <c r="B153" s="84" t="str">
        <f>VLOOKUP(A153,'I день'!$A$4:$K$175,2,FALSE)</f>
        <v>Волгоград</v>
      </c>
      <c r="C153" s="84" t="str">
        <f>VLOOKUP(A153,'I день'!$A$4:$K$175,3,FALSE)</f>
        <v>М35   </v>
      </c>
      <c r="D153" s="92">
        <f>VLOOKUP(A153,'I день'!$A$4:$L$175,11,FALSE)</f>
        <v>66.13</v>
      </c>
      <c r="E153" s="92">
        <f>VLOOKUP(A153,'II день'!$A$3:$L$175,11,FALSE)</f>
        <v>66.19</v>
      </c>
      <c r="F153" s="101">
        <f>SUM(D153:E153)</f>
        <v>132.32</v>
      </c>
      <c r="G153" s="104">
        <f>RANK(F153,$F$148:$F$157)</f>
        <v>6</v>
      </c>
    </row>
    <row r="154" spans="1:7" ht="15.75">
      <c r="A154" s="69" t="s">
        <v>453</v>
      </c>
      <c r="B154" s="84" t="str">
        <f>VLOOKUP(A154,'I день'!$A$4:$K$175,2,FALSE)</f>
        <v>Черное Море</v>
      </c>
      <c r="C154" s="84" t="str">
        <f>VLOOKUP(A154,'I день'!$A$4:$K$175,3,FALSE)</f>
        <v>М35   </v>
      </c>
      <c r="D154" s="92">
        <f>VLOOKUP(A154,'I день'!$A$4:$L$175,11,FALSE)</f>
        <v>100</v>
      </c>
      <c r="E154" s="92"/>
      <c r="F154" s="101">
        <f>SUM(D154:E154)</f>
        <v>100</v>
      </c>
      <c r="G154" s="104">
        <f>RANK(F154,$F$148:$F$157)</f>
        <v>7</v>
      </c>
    </row>
    <row r="155" spans="1:7" ht="15.75">
      <c r="A155" s="69" t="s">
        <v>498</v>
      </c>
      <c r="B155" s="84" t="str">
        <f>VLOOKUP(A155,'II день'!$A$4:$K$175,2,FALSE)</f>
        <v>Волжский</v>
      </c>
      <c r="C155" s="84" t="str">
        <f>VLOOKUP(A155,'II день'!$A$4:$K$175,3,FALSE)</f>
        <v>М35   </v>
      </c>
      <c r="D155" s="92"/>
      <c r="E155" s="92">
        <f>VLOOKUP(A155,'II день'!$A$3:$L$175,11,FALSE)</f>
        <v>89.77</v>
      </c>
      <c r="F155" s="101">
        <f>SUM(D155:E155)</f>
        <v>89.77</v>
      </c>
      <c r="G155" s="104">
        <f>RANK(F155,$F$148:$F$157)</f>
        <v>8</v>
      </c>
    </row>
    <row r="156" spans="1:7" ht="15.75">
      <c r="A156" s="69" t="s">
        <v>499</v>
      </c>
      <c r="B156" s="84" t="str">
        <f>VLOOKUP(A156,'II день'!$A$4:$K$175,2,FALSE)</f>
        <v>Волжский</v>
      </c>
      <c r="C156" s="84" t="str">
        <f>VLOOKUP(A156,'II день'!$A$4:$K$175,3,FALSE)</f>
        <v>М35   </v>
      </c>
      <c r="D156" s="92"/>
      <c r="E156" s="92">
        <f>VLOOKUP(A156,'II день'!$A$3:$L$175,11,FALSE)</f>
        <v>74.17</v>
      </c>
      <c r="F156" s="101">
        <f>SUM(D156:E156)</f>
        <v>74.17</v>
      </c>
      <c r="G156" s="104">
        <f>RANK(F156,$F$148:$F$157)</f>
        <v>9</v>
      </c>
    </row>
    <row r="157" spans="1:7" ht="16.5" thickBot="1">
      <c r="A157" s="71" t="s">
        <v>457</v>
      </c>
      <c r="B157" s="98" t="str">
        <f>VLOOKUP(A157,'I день'!$A$4:$K$175,2,FALSE)</f>
        <v>Волжанин</v>
      </c>
      <c r="C157" s="98" t="str">
        <f>VLOOKUP(A157,'I день'!$A$4:$K$175,3,FALSE)</f>
        <v>М35   </v>
      </c>
      <c r="D157" s="99">
        <f>VLOOKUP(A157,'I день'!$A$4:$L$175,11,FALSE)</f>
        <v>64.61</v>
      </c>
      <c r="E157" s="99"/>
      <c r="F157" s="102">
        <f>SUM(D157:E157)</f>
        <v>64.61</v>
      </c>
      <c r="G157" s="105">
        <f>RANK(F157,$F$148:$F$157)</f>
        <v>10</v>
      </c>
    </row>
    <row r="158" spans="1:7" ht="15.75">
      <c r="A158" s="65" t="s">
        <v>464</v>
      </c>
      <c r="B158" s="96" t="str">
        <f>VLOOKUP(A158,'I день'!$A$4:$K$175,2,FALSE)</f>
        <v>Ветерок</v>
      </c>
      <c r="C158" s="96" t="str">
        <f>VLOOKUP(A158,'I день'!$A$4:$K$175,3,FALSE)</f>
        <v>М45   </v>
      </c>
      <c r="D158" s="97">
        <f>VLOOKUP(A158,'I день'!$A$4:$L$175,11,FALSE)</f>
        <v>100</v>
      </c>
      <c r="E158" s="97">
        <f>VLOOKUP(A158,'II день'!$A$3:$L$175,11,FALSE)</f>
        <v>93.75</v>
      </c>
      <c r="F158" s="100">
        <f>SUM(D158:E158)</f>
        <v>193.75</v>
      </c>
      <c r="G158" s="103">
        <f>RANK(F158,$F$158:$F$163)</f>
        <v>1</v>
      </c>
    </row>
    <row r="159" spans="1:7" ht="15.75">
      <c r="A159" s="69" t="s">
        <v>462</v>
      </c>
      <c r="B159" s="84" t="str">
        <f>VLOOKUP(A159,'I день'!$A$4:$K$175,2,FALSE)</f>
        <v>Волжский</v>
      </c>
      <c r="C159" s="84" t="str">
        <f>VLOOKUP(A159,'I день'!$A$4:$K$175,3,FALSE)</f>
        <v>М45   </v>
      </c>
      <c r="D159" s="92">
        <f>VLOOKUP(A159,'I день'!$A$4:$L$175,11,FALSE)</f>
        <v>79.91</v>
      </c>
      <c r="E159" s="92">
        <f>VLOOKUP(A159,'II день'!$A$3:$L$175,11,FALSE)</f>
        <v>100</v>
      </c>
      <c r="F159" s="101">
        <f>SUM(D159:E159)</f>
        <v>179.91</v>
      </c>
      <c r="G159" s="106">
        <f>RANK(F159,$F$158:$F$163)</f>
        <v>2</v>
      </c>
    </row>
    <row r="160" spans="1:7" ht="15.75">
      <c r="A160" s="69" t="s">
        <v>465</v>
      </c>
      <c r="B160" s="84" t="str">
        <f>VLOOKUP(A160,'I день'!$A$4:$K$175,2,FALSE)</f>
        <v>БИЗОНЫ</v>
      </c>
      <c r="C160" s="84" t="str">
        <f>VLOOKUP(A160,'I день'!$A$4:$K$175,3,FALSE)</f>
        <v>М45   </v>
      </c>
      <c r="D160" s="92">
        <f>VLOOKUP(A160,'I день'!$A$4:$L$175,11,FALSE)</f>
        <v>87.62</v>
      </c>
      <c r="E160" s="92">
        <f>VLOOKUP(A160,'II день'!$A$3:$L$175,11,FALSE)</f>
        <v>80.86</v>
      </c>
      <c r="F160" s="101">
        <f>SUM(D160:E160)</f>
        <v>168.48000000000002</v>
      </c>
      <c r="G160" s="106">
        <f>RANK(F160,$F$158:$F$163)</f>
        <v>3</v>
      </c>
    </row>
    <row r="161" spans="1:7" ht="15.75">
      <c r="A161" s="69" t="s">
        <v>460</v>
      </c>
      <c r="B161" s="84" t="str">
        <f>VLOOKUP(A161,'I день'!$A$4:$K$175,2,FALSE)</f>
        <v>Регионсм</v>
      </c>
      <c r="C161" s="84" t="str">
        <f>VLOOKUP(A161,'I день'!$A$4:$K$175,3,FALSE)</f>
        <v>М45   </v>
      </c>
      <c r="D161" s="92">
        <f>VLOOKUP(A161,'I день'!$A$4:$L$175,11,FALSE)</f>
        <v>44.38</v>
      </c>
      <c r="E161" s="92">
        <f>VLOOKUP(A161,'II день'!$A$3:$L$175,11,FALSE)</f>
        <v>59.98</v>
      </c>
      <c r="F161" s="101">
        <f>SUM(D161:E161)</f>
        <v>104.36</v>
      </c>
      <c r="G161" s="106">
        <f>RANK(F161,$F$158:$F$163)</f>
        <v>4</v>
      </c>
    </row>
    <row r="162" spans="1:7" ht="15.75">
      <c r="A162" s="69" t="s">
        <v>463</v>
      </c>
      <c r="B162" s="84" t="str">
        <f>VLOOKUP(A162,'I день'!$A$4:$K$175,2,FALSE)</f>
        <v>Волгоград</v>
      </c>
      <c r="C162" s="84" t="str">
        <f>VLOOKUP(A162,'I день'!$A$4:$K$175,3,FALSE)</f>
        <v>М45   </v>
      </c>
      <c r="D162" s="92">
        <f>VLOOKUP(A162,'I день'!$A$4:$L$175,11,FALSE)</f>
        <v>85.71</v>
      </c>
      <c r="E162" s="92"/>
      <c r="F162" s="101">
        <f>SUM(D162:E162)</f>
        <v>85.71</v>
      </c>
      <c r="G162" s="106">
        <f>RANK(F162,$F$158:$F$163)</f>
        <v>5</v>
      </c>
    </row>
    <row r="163" spans="1:7" ht="16.5" thickBot="1">
      <c r="A163" s="71" t="s">
        <v>461</v>
      </c>
      <c r="B163" s="98" t="str">
        <f>VLOOKUP(A163,'I день'!$A$4:$K$175,2,FALSE)</f>
        <v>Волжский</v>
      </c>
      <c r="C163" s="98" t="str">
        <f>VLOOKUP(A163,'I день'!$A$4:$K$175,3,FALSE)</f>
        <v>М45   </v>
      </c>
      <c r="D163" s="99">
        <f>VLOOKUP(A163,'I день'!$A$4:$L$175,11,FALSE)</f>
        <v>72.71</v>
      </c>
      <c r="E163" s="99"/>
      <c r="F163" s="102">
        <f>SUM(D163:E163)</f>
        <v>72.71</v>
      </c>
      <c r="G163" s="108">
        <f>RANK(F163,$F$158:$F$163)</f>
        <v>6</v>
      </c>
    </row>
    <row r="164" spans="1:7" ht="15.75">
      <c r="A164" s="65" t="s">
        <v>293</v>
      </c>
      <c r="B164" s="96" t="str">
        <f>VLOOKUP(A164,'I день'!$A$4:$K$175,2,FALSE)</f>
        <v>Нехаевская ДЮСШ</v>
      </c>
      <c r="C164" s="96" t="str">
        <f>VLOOKUP(A164,'I день'!$A$4:$K$175,3,FALSE)</f>
        <v>М55   </v>
      </c>
      <c r="D164" s="97">
        <f>VLOOKUP(A164,'I день'!$A$4:$L$175,11,FALSE)</f>
        <v>94.37</v>
      </c>
      <c r="E164" s="97">
        <f>VLOOKUP(A164,'II день'!$A$3:$L$175,11,FALSE)</f>
        <v>100</v>
      </c>
      <c r="F164" s="100">
        <f>SUM(D164:E164)</f>
        <v>194.37</v>
      </c>
      <c r="G164" s="103">
        <f>RANK(F164,$F$164:$F$170)</f>
        <v>1</v>
      </c>
    </row>
    <row r="165" spans="1:7" ht="15.75">
      <c r="A165" s="69" t="s">
        <v>467</v>
      </c>
      <c r="B165" s="84" t="str">
        <f>VLOOKUP(A165,'I день'!$A$4:$K$175,2,FALSE)</f>
        <v>САРЕПТА</v>
      </c>
      <c r="C165" s="84" t="str">
        <f>VLOOKUP(A165,'I день'!$A$4:$K$175,3,FALSE)</f>
        <v>М55   </v>
      </c>
      <c r="D165" s="92">
        <f>VLOOKUP(A165,'I день'!$A$4:$L$175,11,FALSE)</f>
        <v>95.15</v>
      </c>
      <c r="E165" s="92">
        <f>VLOOKUP(A165,'II день'!$A$3:$L$175,11,FALSE)</f>
        <v>90.62</v>
      </c>
      <c r="F165" s="101">
        <f>SUM(D165:E165)</f>
        <v>185.77</v>
      </c>
      <c r="G165" s="104">
        <f>RANK(F165,$F$164:$F$170)</f>
        <v>2</v>
      </c>
    </row>
    <row r="166" spans="1:7" ht="15.75">
      <c r="A166" s="69" t="s">
        <v>468</v>
      </c>
      <c r="B166" s="84" t="str">
        <f>VLOOKUP(A166,'I день'!$A$4:$K$175,2,FALSE)</f>
        <v>Волжский</v>
      </c>
      <c r="C166" s="84" t="str">
        <f>VLOOKUP(A166,'I день'!$A$4:$K$175,3,FALSE)</f>
        <v>М55   </v>
      </c>
      <c r="D166" s="92">
        <f>VLOOKUP(A166,'I день'!$A$4:$L$175,11,FALSE)</f>
        <v>96.91</v>
      </c>
      <c r="E166" s="92">
        <f>VLOOKUP(A166,'II день'!$A$3:$L$175,11,FALSE)</f>
        <v>76.53</v>
      </c>
      <c r="F166" s="101">
        <f>SUM(D166:E166)</f>
        <v>173.44</v>
      </c>
      <c r="G166" s="104">
        <f>RANK(F166,$F$164:$F$170)</f>
        <v>3</v>
      </c>
    </row>
    <row r="167" spans="1:7" ht="15.75">
      <c r="A167" s="69" t="s">
        <v>472</v>
      </c>
      <c r="B167" s="84" t="str">
        <f>VLOOKUP(A167,'I день'!$A$4:$K$175,2,FALSE)</f>
        <v>ВВ 34</v>
      </c>
      <c r="C167" s="84" t="str">
        <f>VLOOKUP(A167,'I день'!$A$4:$K$175,3,FALSE)</f>
        <v>М55   </v>
      </c>
      <c r="D167" s="92">
        <f>VLOOKUP(A167,'I день'!$A$4:$L$175,11,FALSE)</f>
        <v>100</v>
      </c>
      <c r="E167" s="92">
        <f>VLOOKUP(A167,'II день'!$A$3:$L$175,11,FALSE)</f>
        <v>65.34</v>
      </c>
      <c r="F167" s="101">
        <f>SUM(D167:E167)</f>
        <v>165.34</v>
      </c>
      <c r="G167" s="104">
        <f>RANK(F167,$F$164:$F$170)</f>
        <v>4</v>
      </c>
    </row>
    <row r="168" spans="1:7" ht="15.75">
      <c r="A168" s="69" t="s">
        <v>469</v>
      </c>
      <c r="B168" s="84" t="str">
        <f>VLOOKUP(A168,'I день'!$A$4:$K$175,2,FALSE)</f>
        <v>Волжанин</v>
      </c>
      <c r="C168" s="84" t="str">
        <f>VLOOKUP(A168,'I день'!$A$4:$K$175,3,FALSE)</f>
        <v>М55   </v>
      </c>
      <c r="D168" s="92">
        <f>VLOOKUP(A168,'I день'!$A$4:$L$175,11,FALSE)</f>
        <v>74.32</v>
      </c>
      <c r="E168" s="92">
        <f>VLOOKUP(A168,'II день'!$A$3:$L$175,11,FALSE)</f>
        <v>59.97</v>
      </c>
      <c r="F168" s="101">
        <f>SUM(D168:E168)</f>
        <v>134.29</v>
      </c>
      <c r="G168" s="104">
        <f>RANK(F168,$F$164:$F$170)</f>
        <v>5</v>
      </c>
    </row>
    <row r="169" spans="1:7" ht="15.75">
      <c r="A169" s="69" t="s">
        <v>471</v>
      </c>
      <c r="B169" s="84" t="str">
        <f>VLOOKUP(A169,'I день'!$A$4:$K$175,2,FALSE)</f>
        <v>ВВ 34</v>
      </c>
      <c r="C169" s="84" t="str">
        <f>VLOOKUP(A169,'I день'!$A$4:$K$175,3,FALSE)</f>
        <v>М55   </v>
      </c>
      <c r="D169" s="92">
        <f>VLOOKUP(A169,'I день'!$A$4:$L$175,11,FALSE)</f>
        <v>57.93</v>
      </c>
      <c r="E169" s="92">
        <f>VLOOKUP(A169,'II день'!$A$3:$L$175,11,FALSE)</f>
        <v>51.01</v>
      </c>
      <c r="F169" s="101">
        <f>SUM(D169:E169)</f>
        <v>108.94</v>
      </c>
      <c r="G169" s="104">
        <f>RANK(F169,$F$164:$F$170)</f>
        <v>6</v>
      </c>
    </row>
    <row r="170" spans="1:7" ht="16.5" thickBot="1">
      <c r="A170" s="71" t="s">
        <v>470</v>
      </c>
      <c r="B170" s="98" t="str">
        <f>VLOOKUP(A170,'I день'!$A$4:$K$175,2,FALSE)</f>
        <v>Волгоград</v>
      </c>
      <c r="C170" s="98" t="str">
        <f>VLOOKUP(A170,'I день'!$A$4:$K$175,3,FALSE)</f>
        <v>М55   </v>
      </c>
      <c r="D170" s="99">
        <f>VLOOKUP(A170,'I день'!$A$4:$L$175,11,FALSE)</f>
        <v>37.46</v>
      </c>
      <c r="E170" s="99">
        <f>VLOOKUP(A170,'II день'!$A$3:$L$175,11,FALSE)</f>
        <v>45.69</v>
      </c>
      <c r="F170" s="102">
        <f>SUM(D170:E170)</f>
        <v>83.15</v>
      </c>
      <c r="G170" s="105">
        <f>RANK(F170,$F$164:$F$170)</f>
        <v>7</v>
      </c>
    </row>
    <row r="171" spans="1:7" ht="15.75">
      <c r="A171" s="65" t="s">
        <v>178</v>
      </c>
      <c r="B171" s="96" t="str">
        <f>VLOOKUP(A171,'I день'!$A$4:$K$175,2,FALSE)</f>
        <v>Волжанин</v>
      </c>
      <c r="C171" s="96" t="str">
        <f>VLOOKUP(A171,'I день'!$A$4:$K$175,3,FALSE)</f>
        <v>Мужчины</v>
      </c>
      <c r="D171" s="97">
        <f>VLOOKUP(A171,'I день'!$A$4:$L$175,11,FALSE)</f>
        <v>100</v>
      </c>
      <c r="E171" s="97">
        <f>VLOOKUP(A171,'II день'!$A$3:$L$175,11,FALSE)</f>
        <v>97.3</v>
      </c>
      <c r="F171" s="100">
        <f>SUM(D171:E171)</f>
        <v>197.3</v>
      </c>
      <c r="G171" s="103">
        <f>RANK(F171,$F$171:$F$188)</f>
        <v>1</v>
      </c>
    </row>
    <row r="172" spans="1:7" ht="15.75">
      <c r="A172" s="69" t="s">
        <v>331</v>
      </c>
      <c r="B172" s="84" t="str">
        <f>VLOOKUP(A172,'I день'!$A$4:$K$175,2,FALSE)</f>
        <v>Волжанин</v>
      </c>
      <c r="C172" s="84" t="str">
        <f>VLOOKUP(A172,'I день'!$A$4:$K$175,3,FALSE)</f>
        <v>Мужчины</v>
      </c>
      <c r="D172" s="92">
        <f>VLOOKUP(A172,'I день'!$A$4:$L$175,11,FALSE)</f>
        <v>69.35</v>
      </c>
      <c r="E172" s="92">
        <f>VLOOKUP(A172,'II день'!$A$3:$L$175,11,FALSE)</f>
        <v>100</v>
      </c>
      <c r="F172" s="101">
        <f>SUM(D172:E172)</f>
        <v>169.35</v>
      </c>
      <c r="G172" s="106">
        <f>RANK(F172,$F$171:$F$188)</f>
        <v>2</v>
      </c>
    </row>
    <row r="173" spans="1:7" ht="15.75">
      <c r="A173" s="69" t="s">
        <v>332</v>
      </c>
      <c r="B173" s="84" t="str">
        <f>VLOOKUP(A173,'I день'!$A$4:$K$175,2,FALSE)</f>
        <v>Волжанин</v>
      </c>
      <c r="C173" s="84" t="str">
        <f>VLOOKUP(A173,'I день'!$A$4:$K$175,3,FALSE)</f>
        <v>Мужчины</v>
      </c>
      <c r="D173" s="92">
        <f>VLOOKUP(A173,'I день'!$A$4:$L$175,11,FALSE)</f>
        <v>91.58</v>
      </c>
      <c r="E173" s="92">
        <f>VLOOKUP(A173,'II день'!$A$3:$L$175,11,FALSE)</f>
        <v>77.51</v>
      </c>
      <c r="F173" s="101">
        <f>SUM(D173:E173)</f>
        <v>169.09</v>
      </c>
      <c r="G173" s="106">
        <f>RANK(F173,$F$171:$F$188)</f>
        <v>3</v>
      </c>
    </row>
    <row r="174" spans="1:7" ht="15.75">
      <c r="A174" s="69" t="s">
        <v>292</v>
      </c>
      <c r="B174" s="84" t="str">
        <f>VLOOKUP(A174,'I день'!$A$4:$K$175,2,FALSE)</f>
        <v>САРЕПТА</v>
      </c>
      <c r="C174" s="84" t="str">
        <f>VLOOKUP(A174,'I день'!$A$4:$K$175,3,FALSE)</f>
        <v>Мужчины</v>
      </c>
      <c r="D174" s="92">
        <f>VLOOKUP(A174,'I день'!$A$4:$L$175,11,FALSE)</f>
        <v>90.17</v>
      </c>
      <c r="E174" s="92">
        <f>VLOOKUP(A174,'II день'!$A$3:$L$175,11,FALSE)</f>
        <v>78.48</v>
      </c>
      <c r="F174" s="101">
        <f>SUM(D174:E174)</f>
        <v>168.65</v>
      </c>
      <c r="G174" s="106">
        <f>RANK(F174,$F$171:$F$188)</f>
        <v>4</v>
      </c>
    </row>
    <row r="175" spans="1:7" ht="15.75">
      <c r="A175" s="69" t="s">
        <v>299</v>
      </c>
      <c r="B175" s="84" t="str">
        <f>VLOOKUP(A175,'I день'!$A$4:$K$175,2,FALSE)</f>
        <v>Волжанин</v>
      </c>
      <c r="C175" s="84" t="str">
        <f>VLOOKUP(A175,'I день'!$A$4:$K$175,3,FALSE)</f>
        <v>Мужчины</v>
      </c>
      <c r="D175" s="92">
        <f>VLOOKUP(A175,'I день'!$A$4:$L$175,11,FALSE)</f>
        <v>75.96</v>
      </c>
      <c r="E175" s="92">
        <f>VLOOKUP(A175,'II день'!$A$3:$L$175,11,FALSE)</f>
        <v>77.04</v>
      </c>
      <c r="F175" s="101">
        <f>SUM(D175:E175)</f>
        <v>153</v>
      </c>
      <c r="G175" s="106">
        <f>RANK(F175,$F$171:$F$188)</f>
        <v>5</v>
      </c>
    </row>
    <row r="176" spans="1:7" ht="15.75">
      <c r="A176" s="69" t="s">
        <v>479</v>
      </c>
      <c r="B176" s="84" t="str">
        <f>VLOOKUP(A176,'I день'!$A$4:$K$175,2,FALSE)</f>
        <v>Кислово</v>
      </c>
      <c r="C176" s="84" t="str">
        <f>VLOOKUP(A176,'I день'!$A$4:$K$175,3,FALSE)</f>
        <v>Мужчины</v>
      </c>
      <c r="D176" s="92">
        <f>VLOOKUP(A176,'I день'!$A$4:$L$175,11,FALSE)</f>
        <v>81.71</v>
      </c>
      <c r="E176" s="92">
        <f>VLOOKUP(A176,'II день'!$A$3:$L$175,11,FALSE)</f>
        <v>69.38</v>
      </c>
      <c r="F176" s="101">
        <f>SUM(D176:E176)</f>
        <v>151.08999999999997</v>
      </c>
      <c r="G176" s="106">
        <f>RANK(F176,$F$171:$F$188)</f>
        <v>6</v>
      </c>
    </row>
    <row r="177" spans="1:7" ht="15.75">
      <c r="A177" s="69" t="s">
        <v>478</v>
      </c>
      <c r="B177" s="84" t="str">
        <f>VLOOKUP(A177,'I день'!$A$4:$K$175,2,FALSE)</f>
        <v>Волжский</v>
      </c>
      <c r="C177" s="84" t="str">
        <f>VLOOKUP(A177,'I день'!$A$4:$K$175,3,FALSE)</f>
        <v>Мужчины</v>
      </c>
      <c r="D177" s="92">
        <f>VLOOKUP(A177,'I день'!$A$4:$L$175,11,FALSE)</f>
        <v>51.39</v>
      </c>
      <c r="E177" s="92">
        <f>VLOOKUP(A177,'II день'!$A$3:$L$175,11,FALSE)</f>
        <v>67.98</v>
      </c>
      <c r="F177" s="101">
        <f>SUM(D177:E177)</f>
        <v>119.37</v>
      </c>
      <c r="G177" s="106">
        <f>RANK(F177,$F$171:$F$188)</f>
        <v>7</v>
      </c>
    </row>
    <row r="178" spans="1:7" ht="15.75">
      <c r="A178" s="69" t="s">
        <v>477</v>
      </c>
      <c r="B178" s="84" t="str">
        <f>VLOOKUP(A178,'I день'!$A$4:$K$175,2,FALSE)</f>
        <v>Камышин</v>
      </c>
      <c r="C178" s="84" t="str">
        <f>VLOOKUP(A178,'I день'!$A$4:$K$175,3,FALSE)</f>
        <v>Мужчины</v>
      </c>
      <c r="D178" s="92">
        <f>VLOOKUP(A178,'I день'!$A$4:$L$175,11,FALSE)</f>
        <v>45.83</v>
      </c>
      <c r="E178" s="92">
        <f>VLOOKUP(A178,'II день'!$A$3:$L$175,11,FALSE)</f>
        <v>54.98</v>
      </c>
      <c r="F178" s="101">
        <f>SUM(D178:E178)</f>
        <v>100.81</v>
      </c>
      <c r="G178" s="106">
        <f>RANK(F178,$F$171:$F$188)</f>
        <v>8</v>
      </c>
    </row>
    <row r="179" spans="1:7" ht="15.75">
      <c r="A179" s="69" t="s">
        <v>340</v>
      </c>
      <c r="B179" s="84" t="str">
        <f>VLOOKUP(A179,'I день'!$A$4:$K$175,2,FALSE)</f>
        <v>РЕГИОН</v>
      </c>
      <c r="C179" s="84" t="str">
        <f>VLOOKUP(A179,'I день'!$A$4:$K$175,3,FALSE)</f>
        <v>Мужчины</v>
      </c>
      <c r="D179" s="92">
        <f>VLOOKUP(A179,'I день'!$A$4:$L$175,11,FALSE)</f>
        <v>48.72</v>
      </c>
      <c r="E179" s="92">
        <f>VLOOKUP(A179,'II день'!$A$3:$L$175,11,FALSE)</f>
        <v>49.3</v>
      </c>
      <c r="F179" s="101">
        <f>SUM(D179:E179)</f>
        <v>98.02</v>
      </c>
      <c r="G179" s="106">
        <f>RANK(F179,$F$171:$F$188)</f>
        <v>9</v>
      </c>
    </row>
    <row r="180" spans="1:7" ht="15.75">
      <c r="A180" s="69" t="s">
        <v>501</v>
      </c>
      <c r="B180" s="84" t="str">
        <f>VLOOKUP(A180,'II день'!$A$4:$K$175,2,FALSE)</f>
        <v>Кислово</v>
      </c>
      <c r="C180" s="84" t="str">
        <f>VLOOKUP(A180,'II день'!$A$4:$K$175,3,FALSE)</f>
        <v>Мужчины</v>
      </c>
      <c r="D180" s="92"/>
      <c r="E180" s="92">
        <f>VLOOKUP(A180,'II день'!$A$3:$L$175,11,FALSE)</f>
        <v>95.54</v>
      </c>
      <c r="F180" s="101">
        <f>SUM(D180:E180)</f>
        <v>95.54</v>
      </c>
      <c r="G180" s="106">
        <f>RANK(F180,$F$171:$F$188)</f>
        <v>10</v>
      </c>
    </row>
    <row r="181" spans="1:7" ht="15.75">
      <c r="A181" s="69" t="s">
        <v>474</v>
      </c>
      <c r="B181" s="84" t="str">
        <f>VLOOKUP(A181,'I день'!$A$4:$K$175,2,FALSE)</f>
        <v>Кислово</v>
      </c>
      <c r="C181" s="84" t="str">
        <f>VLOOKUP(A181,'I день'!$A$4:$K$175,3,FALSE)</f>
        <v>Мужчины</v>
      </c>
      <c r="D181" s="92">
        <f>VLOOKUP(A181,'I день'!$A$4:$L$175,11,FALSE)</f>
        <v>48.45</v>
      </c>
      <c r="E181" s="92">
        <f>VLOOKUP(A181,'II день'!$A$3:$L$175,11,FALSE)</f>
        <v>45.66</v>
      </c>
      <c r="F181" s="101">
        <f>SUM(D181:E181)</f>
        <v>94.11</v>
      </c>
      <c r="G181" s="106">
        <f>RANK(F181,$F$171:$F$188)</f>
        <v>11</v>
      </c>
    </row>
    <row r="182" spans="1:7" ht="15.75">
      <c r="A182" s="69" t="s">
        <v>168</v>
      </c>
      <c r="B182" s="84" t="str">
        <f>VLOOKUP(A182,'I день'!$A$4:$K$175,2,FALSE)</f>
        <v>Волжанин</v>
      </c>
      <c r="C182" s="84" t="str">
        <f>VLOOKUP(A182,'I день'!$A$4:$K$175,3,FALSE)</f>
        <v>Мужчины</v>
      </c>
      <c r="D182" s="92">
        <f>VLOOKUP(A182,'I день'!$A$4:$L$175,11,FALSE)</f>
        <v>80.86</v>
      </c>
      <c r="E182" s="92"/>
      <c r="F182" s="101">
        <f>SUM(D182:E182)</f>
        <v>80.86</v>
      </c>
      <c r="G182" s="106">
        <f>RANK(F182,$F$171:$F$188)</f>
        <v>12</v>
      </c>
    </row>
    <row r="183" spans="1:7" ht="15.75">
      <c r="A183" s="69" t="s">
        <v>168</v>
      </c>
      <c r="B183" s="84" t="str">
        <f>VLOOKUP(A183,'I день'!$A$4:$K$175,2,FALSE)</f>
        <v>Волжанин</v>
      </c>
      <c r="C183" s="84" t="str">
        <f>VLOOKUP(A183,'I день'!$A$4:$K$175,3,FALSE)</f>
        <v>Мужчины</v>
      </c>
      <c r="D183" s="92">
        <f>VLOOKUP(A183,'I день'!$A$4:$L$175,11,FALSE)</f>
        <v>80.86</v>
      </c>
      <c r="E183" s="92"/>
      <c r="F183" s="101">
        <f>SUM(D183:E183)</f>
        <v>80.86</v>
      </c>
      <c r="G183" s="106">
        <f>RANK(F183,$F$171:$F$188)</f>
        <v>12</v>
      </c>
    </row>
    <row r="184" spans="1:7" ht="15.75">
      <c r="A184" s="69" t="s">
        <v>339</v>
      </c>
      <c r="B184" s="84" t="str">
        <f>VLOOKUP(A184,'I день'!$A$4:$K$175,2,FALSE)</f>
        <v>Волгоград</v>
      </c>
      <c r="C184" s="84" t="str">
        <f>VLOOKUP(A184,'I день'!$A$4:$K$175,3,FALSE)</f>
        <v>Мужчины</v>
      </c>
      <c r="D184" s="92">
        <f>VLOOKUP(A184,'I день'!$A$4:$L$175,11,FALSE)</f>
        <v>69.98</v>
      </c>
      <c r="E184" s="92"/>
      <c r="F184" s="101">
        <f>SUM(D184:E184)</f>
        <v>69.98</v>
      </c>
      <c r="G184" s="106">
        <f>RANK(F184,$F$171:$F$188)</f>
        <v>14</v>
      </c>
    </row>
    <row r="185" spans="1:7" ht="15.75">
      <c r="A185" s="69" t="s">
        <v>475</v>
      </c>
      <c r="B185" s="84" t="str">
        <f>VLOOKUP(A185,'I день'!$A$4:$K$175,2,FALSE)</f>
        <v>Кислово</v>
      </c>
      <c r="C185" s="84" t="str">
        <f>VLOOKUP(A185,'I день'!$A$4:$K$175,3,FALSE)</f>
        <v>Мужчины</v>
      </c>
      <c r="D185" s="92">
        <f>VLOOKUP(A185,'I день'!$A$4:$L$175,11,FALSE)</f>
        <v>57.38</v>
      </c>
      <c r="E185" s="92"/>
      <c r="F185" s="101">
        <f>SUM(D185:E185)</f>
        <v>57.38</v>
      </c>
      <c r="G185" s="106">
        <f>RANK(F185,$F$171:$F$188)</f>
        <v>15</v>
      </c>
    </row>
    <row r="186" spans="1:7" ht="15.75">
      <c r="A186" s="69" t="s">
        <v>502</v>
      </c>
      <c r="B186" s="84" t="str">
        <f>VLOOKUP(A186,'II день'!$A$4:$K$175,2,FALSE)</f>
        <v>Волжский</v>
      </c>
      <c r="C186" s="84" t="str">
        <f>VLOOKUP(A186,'II день'!$A$4:$K$175,3,FALSE)</f>
        <v>Мужчины</v>
      </c>
      <c r="D186" s="92"/>
      <c r="E186" s="92">
        <f>VLOOKUP(A186,'II день'!$A$3:$L$175,11,FALSE)</f>
        <v>51.32</v>
      </c>
      <c r="F186" s="101">
        <f>SUM(D186:E186)</f>
        <v>51.32</v>
      </c>
      <c r="G186" s="106">
        <f>RANK(F186,$F$171:$F$188)</f>
        <v>16</v>
      </c>
    </row>
    <row r="187" spans="1:7" ht="15.75">
      <c r="A187" s="69" t="s">
        <v>476</v>
      </c>
      <c r="B187" s="84" t="str">
        <f>VLOOKUP(A187,'I день'!$A$4:$K$175,2,FALSE)</f>
        <v>Камышин</v>
      </c>
      <c r="C187" s="84" t="str">
        <f>VLOOKUP(A187,'I день'!$A$4:$K$175,3,FALSE)</f>
        <v>Мужчины</v>
      </c>
      <c r="D187" s="92">
        <f>VLOOKUP(A187,'I день'!$A$4:$L$175,11,FALSE)</f>
        <v>37.1</v>
      </c>
      <c r="E187" s="92"/>
      <c r="F187" s="101">
        <f>SUM(D187:E187)</f>
        <v>37.1</v>
      </c>
      <c r="G187" s="106">
        <f>RANK(F187,$F$171:$F$188)</f>
        <v>17</v>
      </c>
    </row>
    <row r="188" spans="1:7" ht="16.5" thickBot="1">
      <c r="A188" s="71" t="s">
        <v>473</v>
      </c>
      <c r="B188" s="98" t="str">
        <f>VLOOKUP(A188,'I день'!$A$4:$K$175,2,FALSE)</f>
        <v>Кислово</v>
      </c>
      <c r="C188" s="98" t="str">
        <f>VLOOKUP(A188,'I день'!$A$4:$K$175,3,FALSE)</f>
        <v>Мужчины</v>
      </c>
      <c r="D188" s="99">
        <f>VLOOKUP(A188,'I день'!$A$4:$L$175,11,FALSE)</f>
        <v>33.65</v>
      </c>
      <c r="E188" s="99"/>
      <c r="F188" s="102">
        <f>SUM(D188:E188)</f>
        <v>33.65</v>
      </c>
      <c r="G188" s="107">
        <f>RANK(F188,$F$171:$F$188)</f>
        <v>18</v>
      </c>
    </row>
  </sheetData>
  <sheetProtection/>
  <autoFilter ref="A1:G188"/>
  <conditionalFormatting sqref="D2:E188">
    <cfRule type="expression" priority="1" dxfId="0" stopIfTrue="1">
      <formula>IF((COUNTIF($D2:$E2,"&gt;"&amp;D2)+COUNTIF($D2:D2,D2))&gt;0,COUNTIF($D2:$E2,"&gt;"&amp;D2)+COUNTIF($D2:D2,D2),"")&lt;=#REF!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Ноут</cp:lastModifiedBy>
  <cp:lastPrinted>2017-09-10T11:31:59Z</cp:lastPrinted>
  <dcterms:created xsi:type="dcterms:W3CDTF">2016-03-15T12:10:26Z</dcterms:created>
  <dcterms:modified xsi:type="dcterms:W3CDTF">2017-09-12T11:31:09Z</dcterms:modified>
  <cp:category/>
  <cp:version/>
  <cp:contentType/>
  <cp:contentStatus/>
</cp:coreProperties>
</file>